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0" windowWidth="23880" windowHeight="8565" activeTab="0"/>
  </bookViews>
  <sheets>
    <sheet name="Skabelon is - To salgskanaler" sheetId="1" r:id="rId1"/>
    <sheet name="Skabelon is - En salgskanal" sheetId="2" r:id="rId2"/>
    <sheet name="Skabelon kød - En salgskanal" sheetId="3" r:id="rId3"/>
  </sheets>
  <definedNames>
    <definedName name="_xlnm.Print_Area" localSheetId="1">'Skabelon is - En salgskanal'!$A$1:$F$367</definedName>
    <definedName name="_xlnm.Print_Area" localSheetId="0">'Skabelon is - To salgskanaler'!$A$1:$F$209</definedName>
    <definedName name="_xlnm.Print_Area" localSheetId="2">'Skabelon kød - En salgskanal'!$A$1:$F$367</definedName>
    <definedName name="_xlnm.Print_Titles" localSheetId="1">'Skabelon is - En salgskanal'!$1:$9</definedName>
    <definedName name="_xlnm.Print_Titles" localSheetId="0">'Skabelon is - To salgskanaler'!$1:$9</definedName>
    <definedName name="_xlnm.Print_Titles" localSheetId="2">'Skabelon kød - En salgskanal'!$1:$9</definedName>
    <definedName name="_xlnm.Print_Area" localSheetId="1">'Skabelon is - En salgskanal'!$A$1:$F$366</definedName>
    <definedName name="_xlnm.Print_Area" localSheetId="0">'Skabelon is - To salgskanaler'!$A$1:$F$208</definedName>
  </definedNames>
  <calcPr fullCalcOnLoad="1"/>
</workbook>
</file>

<file path=xl/sharedStrings.xml><?xml version="1.0" encoding="utf-8"?>
<sst xmlns="http://schemas.openxmlformats.org/spreadsheetml/2006/main" count="434" uniqueCount="105">
  <si>
    <t>Lars Landmand</t>
  </si>
  <si>
    <t>Gårdbutikken</t>
  </si>
  <si>
    <t>Værdivej 6</t>
  </si>
  <si>
    <t>8200 Århus N</t>
  </si>
  <si>
    <t>Stykomkostninger</t>
  </si>
  <si>
    <t>Endhed</t>
  </si>
  <si>
    <t>Antal</t>
  </si>
  <si>
    <t xml:space="preserve">Kr. </t>
  </si>
  <si>
    <t>Sum pr. enhed</t>
  </si>
  <si>
    <t>Løn</t>
  </si>
  <si>
    <t>Stykomkostninger i alt</t>
  </si>
  <si>
    <t>Kapacitetsomkostninger</t>
  </si>
  <si>
    <t>Elektricitet</t>
  </si>
  <si>
    <t>Kapacitetsomkostninger i alt</t>
  </si>
  <si>
    <t>Fremstillingspris pr. enhed (Kg.)</t>
  </si>
  <si>
    <t>Liter</t>
  </si>
  <si>
    <t>Fløde fra mælk</t>
  </si>
  <si>
    <t>1 L</t>
  </si>
  <si>
    <t>Æg</t>
  </si>
  <si>
    <t>1 KG</t>
  </si>
  <si>
    <t>Vanilje</t>
  </si>
  <si>
    <t>1 stk.</t>
  </si>
  <si>
    <t>Sukker</t>
  </si>
  <si>
    <t>Afgift</t>
  </si>
  <si>
    <t>Pr. 1 L</t>
  </si>
  <si>
    <t>Emballage</t>
  </si>
  <si>
    <t>Timer</t>
  </si>
  <si>
    <t>Opvarmning</t>
  </si>
  <si>
    <t xml:space="preserve">Løn </t>
  </si>
  <si>
    <t>176 x 150 kr</t>
  </si>
  <si>
    <t>Kontorhold</t>
  </si>
  <si>
    <t>Ø90 bogholderi</t>
  </si>
  <si>
    <t>Afskrivning isbil</t>
  </si>
  <si>
    <t>Afskrivning småinventar</t>
  </si>
  <si>
    <t>Afskrivninger driftsmidler</t>
  </si>
  <si>
    <t>Afskrivninger fast ejendom</t>
  </si>
  <si>
    <t>2. led i værdikæden: Salg en gros B2B</t>
  </si>
  <si>
    <t>Turpris (løn og brændstof)</t>
  </si>
  <si>
    <t>Etiketter</t>
  </si>
  <si>
    <t>Resultat: En gros salg</t>
  </si>
  <si>
    <t>Salgspris En gros B2B</t>
  </si>
  <si>
    <t>Resultat ved salg En gros</t>
  </si>
  <si>
    <t>I alt</t>
  </si>
  <si>
    <t>Markedsføring butik</t>
  </si>
  <si>
    <t>Pr L</t>
  </si>
  <si>
    <t>Pr. L</t>
  </si>
  <si>
    <t>Resultat ved salg Detail</t>
  </si>
  <si>
    <t>Resultat: I alt</t>
  </si>
  <si>
    <t>Resultat En gros salg</t>
  </si>
  <si>
    <t>Mængde 
En gros</t>
  </si>
  <si>
    <t>Mængde i kalkulen: Antal liter</t>
  </si>
  <si>
    <t>Salg biprodukt</t>
  </si>
  <si>
    <t>Fremstillingspris En gros B2B</t>
  </si>
  <si>
    <t>Forrentning og afskrivninger mv.</t>
  </si>
  <si>
    <t>10.000 x 0,80 kr.</t>
  </si>
  <si>
    <t xml:space="preserve">4.000 x 1,50 kr. </t>
  </si>
  <si>
    <t>Årligt</t>
  </si>
  <si>
    <t>Økologisk mælk</t>
  </si>
  <si>
    <t>Pr tur</t>
  </si>
  <si>
    <t>Pr. L.</t>
  </si>
  <si>
    <t>Tlf. 2942 0000</t>
  </si>
  <si>
    <t>1. led i værdikæden: Is produktion</t>
  </si>
  <si>
    <t>Mængde Detail</t>
  </si>
  <si>
    <t>Sum i alt</t>
  </si>
  <si>
    <t>Renter og afskrivninger i alt</t>
  </si>
  <si>
    <t>Årlig</t>
  </si>
  <si>
    <t>Fordeling</t>
  </si>
  <si>
    <t>3. led i værdikæden: Is produktion</t>
  </si>
  <si>
    <t>4. led i værdikæden: Is produktion</t>
  </si>
  <si>
    <t>5. led i værdikæden: Is produktion</t>
  </si>
  <si>
    <t>6. led i værdikæden: Is produktion</t>
  </si>
  <si>
    <t>2B. led i værdikæden: Salg detaijl</t>
  </si>
  <si>
    <t xml:space="preserve">Værdikædeanalyse: Produktion af fersk oksekød - solgt i egen forretning </t>
  </si>
  <si>
    <t>Værdikædeanalyse: Luksus flødeis solgt til en gros og detail</t>
  </si>
  <si>
    <t>Antal dyr</t>
  </si>
  <si>
    <t xml:space="preserve">Opskåret oksekød </t>
  </si>
  <si>
    <t xml:space="preserve">Kg. </t>
  </si>
  <si>
    <t>Løn slagter (3.300 kr pr. dyr)</t>
  </si>
  <si>
    <t>Pr dyr</t>
  </si>
  <si>
    <t>Løn transport</t>
  </si>
  <si>
    <t>Løn salg (2 timer om ugen - 25% til kød)</t>
  </si>
  <si>
    <t>Trailer leje</t>
  </si>
  <si>
    <t>Markedsføring</t>
  </si>
  <si>
    <t>Administration</t>
  </si>
  <si>
    <t>Forsikring</t>
  </si>
  <si>
    <t xml:space="preserve">2. led i værdikæden: </t>
  </si>
  <si>
    <t xml:space="preserve">1. led i værdikæden: </t>
  </si>
  <si>
    <t xml:space="preserve">3. led i værdikæden: </t>
  </si>
  <si>
    <t>4. led i værdikæden:</t>
  </si>
  <si>
    <t xml:space="preserve">5. led i værdikæden: </t>
  </si>
  <si>
    <t xml:space="preserve">6. led i værdikæden: </t>
  </si>
  <si>
    <t xml:space="preserve">Resultat i alt </t>
  </si>
  <si>
    <t xml:space="preserve">Salgspris </t>
  </si>
  <si>
    <t xml:space="preserve">Fremstillingspris </t>
  </si>
  <si>
    <t>Enhed</t>
  </si>
  <si>
    <t>Fremstillingspris pr. enhed (Kg)</t>
  </si>
  <si>
    <t>2A. Led i værdikæden: Salg en gros B2B</t>
  </si>
  <si>
    <t>Salgspris Detail</t>
  </si>
  <si>
    <t>Fremstillingspris Detail</t>
  </si>
  <si>
    <t>Resultat Detail salg</t>
  </si>
  <si>
    <t>Resultat i alt (inkl. biprodukt)</t>
  </si>
  <si>
    <t>Resultat: Detail salg</t>
  </si>
  <si>
    <t>Kg pr. dyr</t>
  </si>
  <si>
    <t>Pr. KG</t>
  </si>
  <si>
    <t>Pasteuriseringsmaskine</t>
  </si>
</sst>
</file>

<file path=xl/styles.xml><?xml version="1.0" encoding="utf-8"?>
<styleSheet xmlns="http://schemas.openxmlformats.org/spreadsheetml/2006/main">
  <numFmts count="10">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_ * #,##0_ ;_ * \-#,##0_ ;_ * &quot;-&quot;??_ ;_ @_ "/>
    <numFmt numFmtId="165" formatCode="0.0000"/>
  </numFmts>
  <fonts count="42">
    <font>
      <sz val="11"/>
      <color theme="1"/>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4"/>
      <color indexed="8"/>
      <name val="Calibri"/>
      <family val="2"/>
    </font>
    <font>
      <b/>
      <sz val="22"/>
      <color indexed="8"/>
      <name val="Calibri"/>
      <family val="2"/>
    </font>
    <font>
      <b/>
      <sz val="18"/>
      <color indexed="8"/>
      <name val="Calibri"/>
      <family val="2"/>
    </font>
    <font>
      <sz val="12"/>
      <color indexed="8"/>
      <name val="Calibri"/>
      <family val="0"/>
    </font>
    <font>
      <b/>
      <sz val="12"/>
      <color indexed="8"/>
      <name val="Calibri"/>
      <family val="0"/>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14"/>
      <color theme="1"/>
      <name val="Calibri"/>
      <family val="2"/>
    </font>
    <font>
      <b/>
      <sz val="22"/>
      <color theme="1"/>
      <name val="Calibri"/>
      <family val="2"/>
    </font>
    <font>
      <b/>
      <sz val="18"/>
      <color theme="1"/>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rgb="FFAFCF49"/>
        <bgColor indexed="64"/>
      </patternFill>
    </fill>
    <fill>
      <patternFill patternType="solid">
        <fgColor rgb="FFC3DB77"/>
        <bgColor indexed="64"/>
      </patternFill>
    </fill>
    <fill>
      <patternFill patternType="solid">
        <fgColor rgb="FFD7E7A4"/>
        <bgColor indexed="64"/>
      </patternFill>
    </fill>
    <fill>
      <patternFill patternType="solid">
        <fgColor rgb="FFFFE433"/>
        <bgColor indexed="64"/>
      </patternFill>
    </fill>
    <fill>
      <patternFill patternType="solid">
        <fgColor rgb="FFFFEB66"/>
        <bgColor indexed="64"/>
      </patternFill>
    </fill>
    <fill>
      <patternFill patternType="solid">
        <fgColor rgb="FFFFF199"/>
        <bgColor indexed="64"/>
      </patternFill>
    </fill>
    <fill>
      <patternFill patternType="solid">
        <fgColor rgb="FF33845C"/>
        <bgColor indexed="64"/>
      </patternFill>
    </fill>
    <fill>
      <patternFill patternType="solid">
        <fgColor rgb="FFEE7C3C"/>
        <bgColor indexed="64"/>
      </patternFill>
    </fill>
    <fill>
      <patternFill patternType="solid">
        <fgColor rgb="FFF39C6D"/>
        <bgColor indexed="64"/>
      </patternFill>
    </fill>
    <fill>
      <patternFill patternType="solid">
        <fgColor rgb="FFF7BD9E"/>
        <bgColor indexed="64"/>
      </patternFill>
    </fill>
    <fill>
      <patternFill patternType="solid">
        <fgColor rgb="FFDAD8C9"/>
        <bgColor indexed="64"/>
      </patternFill>
    </fill>
    <fill>
      <patternFill patternType="solid">
        <fgColor theme="0"/>
        <bgColor indexed="64"/>
      </patternFill>
    </fill>
    <fill>
      <patternFill patternType="solid">
        <fgColor rgb="FFC8C7B2"/>
        <bgColor indexed="64"/>
      </patternFill>
    </fill>
    <fill>
      <patternFill patternType="solid">
        <fgColor rgb="FF9BC31C"/>
        <bgColor indexed="64"/>
      </patternFill>
    </fill>
  </fills>
  <borders count="2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top/>
      <bottom/>
    </border>
    <border>
      <left/>
      <right style="medium"/>
      <top/>
      <bottom/>
    </border>
    <border>
      <left style="medium"/>
      <right style="hair">
        <color rgb="FFE95D0F"/>
      </right>
      <top style="hair">
        <color rgb="FFE95D0F"/>
      </top>
      <bottom style="hair">
        <color rgb="FFE95D0F"/>
      </bottom>
    </border>
    <border>
      <left style="hair">
        <color rgb="FFE95D0F"/>
      </left>
      <right style="hair">
        <color rgb="FFE95D0F"/>
      </right>
      <top style="hair">
        <color rgb="FFE95D0F"/>
      </top>
      <bottom style="hair">
        <color rgb="FFE95D0F"/>
      </bottom>
    </border>
    <border>
      <left/>
      <right style="medium"/>
      <top/>
      <bottom style="double"/>
    </border>
    <border>
      <left style="medium"/>
      <right/>
      <top/>
      <bottom style="medium"/>
    </border>
    <border>
      <left/>
      <right/>
      <top/>
      <bottom style="medium"/>
    </border>
    <border>
      <left/>
      <right style="medium"/>
      <top/>
      <bottom style="medium"/>
    </border>
    <border>
      <left/>
      <right style="medium"/>
      <top/>
      <bottom style="thin"/>
    </border>
    <border>
      <left style="medium"/>
      <right/>
      <top style="medium"/>
      <bottom/>
    </border>
    <border>
      <left/>
      <right/>
      <top style="medium"/>
      <bottom/>
    </border>
    <border>
      <left style="medium"/>
      <right style="hair">
        <color rgb="FFE95D0F"/>
      </right>
      <top style="medium"/>
      <bottom style="medium"/>
    </border>
    <border>
      <left style="hair">
        <color rgb="FFE95D0F"/>
      </left>
      <right style="hair">
        <color rgb="FFE95D0F"/>
      </right>
      <top style="medium"/>
      <bottom style="medium"/>
    </border>
    <border>
      <left/>
      <right/>
      <top style="medium"/>
      <bottom style="medium"/>
    </border>
    <border>
      <left/>
      <right style="medium"/>
      <top style="medium"/>
      <bottom style="medium"/>
    </border>
    <border>
      <left/>
      <right/>
      <top/>
      <bottom style="hair">
        <color rgb="FFE95D0F"/>
      </bottom>
    </border>
    <border>
      <left style="hair">
        <color rgb="FFE95D0F"/>
      </left>
      <right/>
      <top style="hair">
        <color rgb="FFE95D0F"/>
      </top>
      <bottom style="hair">
        <color rgb="FFE95D0F"/>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0" borderId="0" applyNumberFormat="0" applyFill="0" applyBorder="0" applyAlignment="0" applyProtection="0"/>
    <xf numFmtId="0" fontId="0" fillId="20" borderId="1" applyNumberFormat="0" applyFont="0" applyAlignment="0" applyProtection="0"/>
    <xf numFmtId="0" fontId="25" fillId="21" borderId="2"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2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3" applyNumberFormat="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30" fillId="31" borderId="0" applyNumberFormat="0" applyBorder="0" applyAlignment="0" applyProtection="0"/>
    <xf numFmtId="0" fontId="31" fillId="21" borderId="4" applyNumberFormat="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30">
    <xf numFmtId="0" fontId="0" fillId="0" borderId="0" xfId="0" applyFont="1" applyAlignment="1">
      <alignment/>
    </xf>
    <xf numFmtId="0" fontId="0" fillId="0" borderId="0" xfId="0" applyFill="1" applyAlignment="1">
      <alignment/>
    </xf>
    <xf numFmtId="0" fontId="0" fillId="0" borderId="0" xfId="0" applyFill="1" applyBorder="1" applyAlignment="1">
      <alignment/>
    </xf>
    <xf numFmtId="0" fontId="37" fillId="0" borderId="0" xfId="0" applyFont="1" applyFill="1" applyAlignment="1">
      <alignment/>
    </xf>
    <xf numFmtId="0" fontId="37" fillId="0" borderId="0" xfId="0" applyFont="1" applyFill="1" applyBorder="1" applyAlignment="1">
      <alignment/>
    </xf>
    <xf numFmtId="0" fontId="0" fillId="0" borderId="0" xfId="0" applyFill="1" applyAlignment="1">
      <alignment horizontal="center"/>
    </xf>
    <xf numFmtId="0" fontId="0" fillId="0" borderId="10" xfId="0" applyFill="1" applyBorder="1" applyAlignment="1">
      <alignment/>
    </xf>
    <xf numFmtId="0" fontId="0" fillId="0" borderId="0" xfId="0" applyFont="1" applyFill="1" applyBorder="1" applyAlignment="1">
      <alignment horizontal="right"/>
    </xf>
    <xf numFmtId="0" fontId="0" fillId="0" borderId="11" xfId="0" applyFill="1" applyBorder="1" applyAlignment="1">
      <alignment horizontal="right"/>
    </xf>
    <xf numFmtId="0" fontId="0" fillId="0" borderId="0" xfId="0" applyAlignment="1">
      <alignment horizontal="center"/>
    </xf>
    <xf numFmtId="164" fontId="37" fillId="0" borderId="0" xfId="0" applyNumberFormat="1" applyFont="1" applyFill="1" applyAlignment="1">
      <alignment/>
    </xf>
    <xf numFmtId="43" fontId="0" fillId="0" borderId="0" xfId="0" applyNumberFormat="1" applyFill="1" applyAlignment="1">
      <alignment/>
    </xf>
    <xf numFmtId="164" fontId="0" fillId="0" borderId="0" xfId="0" applyNumberFormat="1" applyFill="1" applyAlignment="1">
      <alignment/>
    </xf>
    <xf numFmtId="0" fontId="0" fillId="33" borderId="12" xfId="0" applyFill="1" applyBorder="1" applyAlignment="1" applyProtection="1">
      <alignment/>
      <protection locked="0"/>
    </xf>
    <xf numFmtId="0" fontId="0" fillId="33" borderId="13" xfId="0" applyFont="1" applyFill="1" applyBorder="1" applyAlignment="1" applyProtection="1">
      <alignment horizontal="right"/>
      <protection locked="0"/>
    </xf>
    <xf numFmtId="0" fontId="37" fillId="33" borderId="10" xfId="0" applyFont="1" applyFill="1" applyBorder="1" applyAlignment="1">
      <alignment/>
    </xf>
    <xf numFmtId="0" fontId="0" fillId="33" borderId="0" xfId="0" applyFont="1" applyFill="1" applyBorder="1" applyAlignment="1">
      <alignment/>
    </xf>
    <xf numFmtId="0" fontId="0" fillId="33" borderId="0" xfId="0" applyFont="1" applyFill="1" applyBorder="1" applyAlignment="1">
      <alignment horizontal="center"/>
    </xf>
    <xf numFmtId="0" fontId="0" fillId="33" borderId="0" xfId="0" applyFont="1" applyFill="1" applyBorder="1" applyAlignment="1">
      <alignment horizontal="right"/>
    </xf>
    <xf numFmtId="0" fontId="0" fillId="33" borderId="10" xfId="0" applyFill="1" applyBorder="1" applyAlignment="1">
      <alignment/>
    </xf>
    <xf numFmtId="0" fontId="0" fillId="33" borderId="11" xfId="0" applyFill="1" applyBorder="1" applyAlignment="1">
      <alignment/>
    </xf>
    <xf numFmtId="0" fontId="0" fillId="34" borderId="12" xfId="0" applyFill="1" applyBorder="1" applyAlignment="1" applyProtection="1">
      <alignment/>
      <protection locked="0"/>
    </xf>
    <xf numFmtId="164" fontId="0" fillId="34" borderId="13" xfId="39" applyNumberFormat="1" applyFont="1" applyFill="1" applyBorder="1" applyAlignment="1" applyProtection="1">
      <alignment horizontal="right"/>
      <protection locked="0"/>
    </xf>
    <xf numFmtId="164" fontId="0" fillId="34" borderId="0" xfId="0" applyNumberFormat="1" applyFont="1" applyFill="1" applyBorder="1" applyAlignment="1">
      <alignment/>
    </xf>
    <xf numFmtId="43" fontId="0" fillId="34" borderId="11" xfId="39" applyFont="1" applyFill="1" applyBorder="1" applyAlignment="1">
      <alignment/>
    </xf>
    <xf numFmtId="0" fontId="37" fillId="34" borderId="10" xfId="0" applyFont="1" applyFill="1" applyBorder="1" applyAlignment="1">
      <alignment/>
    </xf>
    <xf numFmtId="0" fontId="0" fillId="34" borderId="0" xfId="0" applyFont="1" applyFill="1" applyBorder="1" applyAlignment="1">
      <alignment horizontal="right"/>
    </xf>
    <xf numFmtId="9" fontId="0" fillId="34" borderId="13" xfId="54" applyFont="1" applyFill="1" applyBorder="1" applyAlignment="1" applyProtection="1">
      <alignment horizontal="right"/>
      <protection locked="0"/>
    </xf>
    <xf numFmtId="164" fontId="0" fillId="34" borderId="0" xfId="0" applyNumberFormat="1" applyFont="1" applyFill="1" applyBorder="1" applyAlignment="1">
      <alignment horizontal="center"/>
    </xf>
    <xf numFmtId="9" fontId="0" fillId="34" borderId="0" xfId="54" applyFont="1" applyFill="1" applyBorder="1" applyAlignment="1">
      <alignment/>
    </xf>
    <xf numFmtId="0" fontId="0" fillId="35" borderId="12" xfId="0" applyFont="1" applyFill="1" applyBorder="1" applyAlignment="1" applyProtection="1">
      <alignment/>
      <protection locked="0"/>
    </xf>
    <xf numFmtId="9" fontId="0" fillId="35" borderId="0" xfId="54" applyFont="1" applyFill="1" applyBorder="1" applyAlignment="1">
      <alignment/>
    </xf>
    <xf numFmtId="164" fontId="0" fillId="35" borderId="0" xfId="0" applyNumberFormat="1" applyFont="1" applyFill="1" applyBorder="1" applyAlignment="1">
      <alignment horizontal="center"/>
    </xf>
    <xf numFmtId="164" fontId="0" fillId="35" borderId="13" xfId="39" applyNumberFormat="1" applyFont="1" applyFill="1" applyBorder="1" applyAlignment="1" applyProtection="1">
      <alignment/>
      <protection locked="0"/>
    </xf>
    <xf numFmtId="43" fontId="0" fillId="35" borderId="11" xfId="39" applyFont="1" applyFill="1" applyBorder="1" applyAlignment="1">
      <alignment/>
    </xf>
    <xf numFmtId="0" fontId="37" fillId="35" borderId="10" xfId="0" applyFont="1" applyFill="1" applyBorder="1" applyAlignment="1">
      <alignment/>
    </xf>
    <xf numFmtId="0" fontId="0" fillId="35" borderId="0" xfId="0" applyFont="1" applyFill="1" applyBorder="1" applyAlignment="1">
      <alignment horizontal="right"/>
    </xf>
    <xf numFmtId="164" fontId="0" fillId="35" borderId="0" xfId="0" applyNumberFormat="1" applyFont="1" applyFill="1" applyBorder="1" applyAlignment="1">
      <alignment/>
    </xf>
    <xf numFmtId="0" fontId="0" fillId="35" borderId="10" xfId="0" applyFill="1" applyBorder="1" applyAlignment="1">
      <alignment/>
    </xf>
    <xf numFmtId="0" fontId="0" fillId="35" borderId="0" xfId="0" applyFont="1" applyFill="1" applyBorder="1" applyAlignment="1">
      <alignment/>
    </xf>
    <xf numFmtId="0" fontId="0" fillId="35" borderId="0" xfId="0" applyFont="1" applyFill="1" applyBorder="1" applyAlignment="1">
      <alignment horizontal="center"/>
    </xf>
    <xf numFmtId="0" fontId="0" fillId="35" borderId="11" xfId="0" applyFill="1" applyBorder="1" applyAlignment="1">
      <alignment/>
    </xf>
    <xf numFmtId="0" fontId="37" fillId="35" borderId="10" xfId="0" applyFont="1" applyFill="1" applyBorder="1" applyAlignment="1" applyProtection="1">
      <alignment/>
      <protection locked="0"/>
    </xf>
    <xf numFmtId="164" fontId="0" fillId="35" borderId="0" xfId="39" applyNumberFormat="1" applyFont="1" applyFill="1" applyBorder="1" applyAlignment="1">
      <alignment/>
    </xf>
    <xf numFmtId="43" fontId="37" fillId="35" borderId="14" xfId="39" applyFont="1" applyFill="1" applyBorder="1" applyAlignment="1">
      <alignment/>
    </xf>
    <xf numFmtId="0" fontId="0" fillId="35" borderId="15" xfId="0" applyFill="1" applyBorder="1" applyAlignment="1">
      <alignment/>
    </xf>
    <xf numFmtId="0" fontId="0" fillId="35" borderId="16" xfId="0" applyFill="1" applyBorder="1" applyAlignment="1">
      <alignment/>
    </xf>
    <xf numFmtId="0" fontId="0" fillId="35" borderId="16" xfId="0" applyFill="1" applyBorder="1" applyAlignment="1">
      <alignment horizontal="center"/>
    </xf>
    <xf numFmtId="0" fontId="0" fillId="35" borderId="16" xfId="0" applyFill="1" applyBorder="1" applyAlignment="1">
      <alignment horizontal="right"/>
    </xf>
    <xf numFmtId="164" fontId="37" fillId="35" borderId="16" xfId="0" applyNumberFormat="1" applyFont="1" applyFill="1" applyBorder="1" applyAlignment="1">
      <alignment/>
    </xf>
    <xf numFmtId="43" fontId="0" fillId="35" borderId="17" xfId="0" applyNumberFormat="1" applyFill="1" applyBorder="1" applyAlignment="1">
      <alignment/>
    </xf>
    <xf numFmtId="0" fontId="0" fillId="36" borderId="12" xfId="0" applyFill="1" applyBorder="1" applyAlignment="1">
      <alignment/>
    </xf>
    <xf numFmtId="0" fontId="0" fillId="36" borderId="13" xfId="0" applyFont="1" applyFill="1" applyBorder="1" applyAlignment="1">
      <alignment/>
    </xf>
    <xf numFmtId="164" fontId="0" fillId="36" borderId="0" xfId="0" applyNumberFormat="1" applyFont="1" applyFill="1" applyBorder="1" applyAlignment="1">
      <alignment horizontal="center"/>
    </xf>
    <xf numFmtId="43" fontId="0" fillId="36" borderId="13" xfId="39" applyNumberFormat="1" applyFont="1" applyFill="1" applyBorder="1" applyAlignment="1">
      <alignment horizontal="right"/>
    </xf>
    <xf numFmtId="164" fontId="0" fillId="36" borderId="0" xfId="0" applyNumberFormat="1" applyFont="1" applyFill="1" applyBorder="1" applyAlignment="1">
      <alignment/>
    </xf>
    <xf numFmtId="2" fontId="37" fillId="36" borderId="11" xfId="0" applyNumberFormat="1" applyFont="1" applyFill="1" applyBorder="1" applyAlignment="1">
      <alignment/>
    </xf>
    <xf numFmtId="0" fontId="0" fillId="36" borderId="10" xfId="0" applyFill="1" applyBorder="1" applyAlignment="1">
      <alignment/>
    </xf>
    <xf numFmtId="0" fontId="0" fillId="36" borderId="0" xfId="0" applyFill="1" applyBorder="1" applyAlignment="1">
      <alignment/>
    </xf>
    <xf numFmtId="0" fontId="0" fillId="36" borderId="0" xfId="0" applyFont="1" applyFill="1" applyBorder="1" applyAlignment="1">
      <alignment horizontal="right"/>
    </xf>
    <xf numFmtId="43" fontId="0" fillId="36" borderId="11" xfId="0" applyNumberFormat="1" applyFont="1" applyFill="1" applyBorder="1" applyAlignment="1">
      <alignment/>
    </xf>
    <xf numFmtId="0" fontId="37" fillId="36" borderId="12" xfId="0" applyFont="1" applyFill="1" applyBorder="1" applyAlignment="1">
      <alignment/>
    </xf>
    <xf numFmtId="0" fontId="37" fillId="36" borderId="0" xfId="0" applyFont="1" applyFill="1" applyBorder="1" applyAlignment="1">
      <alignment/>
    </xf>
    <xf numFmtId="0" fontId="0" fillId="36" borderId="0" xfId="0" applyFont="1" applyFill="1" applyBorder="1" applyAlignment="1">
      <alignment horizontal="center"/>
    </xf>
    <xf numFmtId="43" fontId="37" fillId="36" borderId="14" xfId="39" applyFont="1" applyFill="1" applyBorder="1" applyAlignment="1">
      <alignment/>
    </xf>
    <xf numFmtId="0" fontId="0" fillId="36" borderId="15" xfId="0" applyFill="1" applyBorder="1" applyAlignment="1">
      <alignment/>
    </xf>
    <xf numFmtId="0" fontId="0" fillId="36" borderId="16" xfId="0" applyFill="1" applyBorder="1" applyAlignment="1">
      <alignment/>
    </xf>
    <xf numFmtId="0" fontId="0" fillId="36" borderId="16" xfId="0" applyFill="1" applyBorder="1" applyAlignment="1">
      <alignment horizontal="center"/>
    </xf>
    <xf numFmtId="0" fontId="0" fillId="36" borderId="16" xfId="0" applyFill="1" applyBorder="1" applyAlignment="1">
      <alignment horizontal="right"/>
    </xf>
    <xf numFmtId="0" fontId="0" fillId="36" borderId="17" xfId="0" applyFill="1" applyBorder="1" applyAlignment="1">
      <alignment/>
    </xf>
    <xf numFmtId="0" fontId="0" fillId="37" borderId="12" xfId="0" applyFill="1" applyBorder="1" applyAlignment="1">
      <alignment/>
    </xf>
    <xf numFmtId="0" fontId="0" fillId="37" borderId="13" xfId="0" applyFont="1" applyFill="1" applyBorder="1" applyAlignment="1">
      <alignment/>
    </xf>
    <xf numFmtId="164" fontId="0" fillId="37" borderId="0" xfId="0" applyNumberFormat="1" applyFont="1" applyFill="1" applyBorder="1" applyAlignment="1">
      <alignment horizontal="center"/>
    </xf>
    <xf numFmtId="43" fontId="0" fillId="37" borderId="13" xfId="39" applyNumberFormat="1" applyFont="1" applyFill="1" applyBorder="1" applyAlignment="1">
      <alignment horizontal="right"/>
    </xf>
    <xf numFmtId="164" fontId="0" fillId="37" borderId="0" xfId="0" applyNumberFormat="1" applyFont="1" applyFill="1" applyBorder="1" applyAlignment="1">
      <alignment/>
    </xf>
    <xf numFmtId="2" fontId="37" fillId="37" borderId="11" xfId="0" applyNumberFormat="1" applyFont="1" applyFill="1" applyBorder="1" applyAlignment="1">
      <alignment/>
    </xf>
    <xf numFmtId="0" fontId="0" fillId="37" borderId="10" xfId="0" applyFill="1" applyBorder="1" applyAlignment="1">
      <alignment/>
    </xf>
    <xf numFmtId="0" fontId="0" fillId="37" borderId="0" xfId="0" applyFill="1" applyBorder="1" applyAlignment="1">
      <alignment/>
    </xf>
    <xf numFmtId="0" fontId="0" fillId="37" borderId="0" xfId="0" applyFont="1" applyFill="1" applyBorder="1" applyAlignment="1">
      <alignment horizontal="right"/>
    </xf>
    <xf numFmtId="0" fontId="37" fillId="37" borderId="12" xfId="0" applyFont="1" applyFill="1" applyBorder="1" applyAlignment="1">
      <alignment/>
    </xf>
    <xf numFmtId="0" fontId="37" fillId="37" borderId="0" xfId="0" applyFont="1" applyFill="1" applyBorder="1" applyAlignment="1">
      <alignment/>
    </xf>
    <xf numFmtId="0" fontId="0" fillId="37" borderId="0" xfId="0" applyFont="1" applyFill="1" applyBorder="1" applyAlignment="1">
      <alignment horizontal="center"/>
    </xf>
    <xf numFmtId="43" fontId="37" fillId="37" borderId="14" xfId="39" applyFont="1" applyFill="1" applyBorder="1" applyAlignment="1">
      <alignment/>
    </xf>
    <xf numFmtId="0" fontId="0" fillId="37" borderId="15" xfId="0" applyFill="1" applyBorder="1" applyAlignment="1">
      <alignment/>
    </xf>
    <xf numFmtId="0" fontId="0" fillId="37" borderId="16" xfId="0" applyFill="1" applyBorder="1" applyAlignment="1">
      <alignment/>
    </xf>
    <xf numFmtId="0" fontId="0" fillId="37" borderId="16" xfId="0" applyFill="1" applyBorder="1" applyAlignment="1">
      <alignment horizontal="center"/>
    </xf>
    <xf numFmtId="0" fontId="0" fillId="37" borderId="16" xfId="0" applyFill="1" applyBorder="1" applyAlignment="1">
      <alignment horizontal="right"/>
    </xf>
    <xf numFmtId="0" fontId="0" fillId="37" borderId="17" xfId="0" applyFill="1" applyBorder="1" applyAlignment="1">
      <alignment/>
    </xf>
    <xf numFmtId="0" fontId="0" fillId="38" borderId="12" xfId="0" applyFill="1" applyBorder="1" applyAlignment="1">
      <alignment/>
    </xf>
    <xf numFmtId="164" fontId="0" fillId="38" borderId="0" xfId="0" applyNumberFormat="1" applyFont="1" applyFill="1" applyBorder="1" applyAlignment="1">
      <alignment/>
    </xf>
    <xf numFmtId="2" fontId="37" fillId="38" borderId="11" xfId="0" applyNumberFormat="1" applyFont="1" applyFill="1" applyBorder="1" applyAlignment="1">
      <alignment/>
    </xf>
    <xf numFmtId="0" fontId="0" fillId="38" borderId="10" xfId="0" applyFill="1" applyBorder="1" applyAlignment="1">
      <alignment/>
    </xf>
    <xf numFmtId="0" fontId="0" fillId="38" borderId="0" xfId="0" applyFill="1" applyBorder="1" applyAlignment="1">
      <alignment/>
    </xf>
    <xf numFmtId="164" fontId="0" fillId="38" borderId="0" xfId="0" applyNumberFormat="1" applyFont="1" applyFill="1" applyBorder="1" applyAlignment="1">
      <alignment horizontal="center"/>
    </xf>
    <xf numFmtId="0" fontId="0" fillId="38" borderId="0" xfId="0" applyFont="1" applyFill="1" applyBorder="1" applyAlignment="1">
      <alignment horizontal="right"/>
    </xf>
    <xf numFmtId="0" fontId="37" fillId="38" borderId="12" xfId="0" applyFont="1" applyFill="1" applyBorder="1" applyAlignment="1">
      <alignment/>
    </xf>
    <xf numFmtId="0" fontId="37" fillId="38" borderId="0" xfId="0" applyFont="1" applyFill="1" applyBorder="1" applyAlignment="1">
      <alignment/>
    </xf>
    <xf numFmtId="0" fontId="0" fillId="38" borderId="0" xfId="0" applyFont="1" applyFill="1" applyBorder="1" applyAlignment="1">
      <alignment horizontal="center"/>
    </xf>
    <xf numFmtId="43" fontId="37" fillId="38" borderId="14" xfId="39" applyFont="1" applyFill="1" applyBorder="1" applyAlignment="1">
      <alignment/>
    </xf>
    <xf numFmtId="0" fontId="0" fillId="38" borderId="15" xfId="0" applyFill="1" applyBorder="1" applyAlignment="1">
      <alignment/>
    </xf>
    <xf numFmtId="0" fontId="0" fillId="38" borderId="16" xfId="0" applyFill="1" applyBorder="1" applyAlignment="1">
      <alignment/>
    </xf>
    <xf numFmtId="0" fontId="0" fillId="38" borderId="16" xfId="0" applyFill="1" applyBorder="1" applyAlignment="1">
      <alignment horizontal="center"/>
    </xf>
    <xf numFmtId="0" fontId="0" fillId="38" borderId="16" xfId="0" applyFill="1" applyBorder="1" applyAlignment="1">
      <alignment horizontal="right"/>
    </xf>
    <xf numFmtId="0" fontId="0" fillId="38" borderId="17" xfId="0" applyFill="1" applyBorder="1" applyAlignment="1">
      <alignment/>
    </xf>
    <xf numFmtId="0" fontId="23" fillId="0" borderId="0" xfId="0" applyFont="1" applyFill="1" applyAlignment="1">
      <alignment/>
    </xf>
    <xf numFmtId="164" fontId="0" fillId="33" borderId="0" xfId="39" applyNumberFormat="1" applyFont="1" applyFill="1" applyBorder="1" applyAlignment="1">
      <alignment horizontal="right"/>
    </xf>
    <xf numFmtId="43" fontId="0" fillId="33" borderId="11" xfId="39" applyFont="1" applyFill="1" applyBorder="1" applyAlignment="1">
      <alignment horizontal="right"/>
    </xf>
    <xf numFmtId="2" fontId="0" fillId="33" borderId="13" xfId="0" applyNumberFormat="1" applyFont="1" applyFill="1" applyBorder="1" applyAlignment="1" applyProtection="1">
      <alignment horizontal="right"/>
      <protection locked="0"/>
    </xf>
    <xf numFmtId="43" fontId="37" fillId="33" borderId="18" xfId="0" applyNumberFormat="1" applyFont="1" applyFill="1" applyBorder="1" applyAlignment="1">
      <alignment horizontal="right"/>
    </xf>
    <xf numFmtId="164" fontId="0" fillId="34" borderId="0" xfId="0" applyNumberFormat="1" applyFont="1" applyFill="1" applyBorder="1" applyAlignment="1">
      <alignment horizontal="right"/>
    </xf>
    <xf numFmtId="43" fontId="0" fillId="34" borderId="11" xfId="39" applyFont="1" applyFill="1" applyBorder="1" applyAlignment="1">
      <alignment horizontal="right"/>
    </xf>
    <xf numFmtId="0" fontId="29" fillId="0" borderId="0" xfId="0" applyFont="1" applyFill="1" applyAlignment="1">
      <alignment/>
    </xf>
    <xf numFmtId="0" fontId="29" fillId="39" borderId="19" xfId="0" applyFont="1" applyFill="1" applyBorder="1" applyAlignment="1">
      <alignment/>
    </xf>
    <xf numFmtId="0" fontId="29" fillId="39" borderId="20" xfId="0" applyFont="1" applyFill="1" applyBorder="1" applyAlignment="1">
      <alignment horizontal="right"/>
    </xf>
    <xf numFmtId="0" fontId="0" fillId="40" borderId="12" xfId="0" applyFill="1" applyBorder="1" applyAlignment="1" applyProtection="1">
      <alignment/>
      <protection locked="0"/>
    </xf>
    <xf numFmtId="0" fontId="0" fillId="40" borderId="13" xfId="0" applyFont="1" applyFill="1" applyBorder="1" applyAlignment="1" applyProtection="1">
      <alignment horizontal="right"/>
      <protection locked="0"/>
    </xf>
    <xf numFmtId="164" fontId="0" fillId="40" borderId="0" xfId="39" applyNumberFormat="1" applyFont="1" applyFill="1" applyBorder="1" applyAlignment="1">
      <alignment horizontal="right"/>
    </xf>
    <xf numFmtId="43" fontId="0" fillId="40" borderId="11" xfId="39" applyFont="1" applyFill="1" applyBorder="1" applyAlignment="1">
      <alignment horizontal="right"/>
    </xf>
    <xf numFmtId="0" fontId="37" fillId="40" borderId="10" xfId="0" applyFont="1" applyFill="1" applyBorder="1" applyAlignment="1">
      <alignment/>
    </xf>
    <xf numFmtId="0" fontId="0" fillId="40" borderId="0" xfId="0" applyFont="1" applyFill="1" applyBorder="1" applyAlignment="1">
      <alignment/>
    </xf>
    <xf numFmtId="0" fontId="0" fillId="40" borderId="0" xfId="0" applyFont="1" applyFill="1" applyBorder="1" applyAlignment="1">
      <alignment horizontal="center"/>
    </xf>
    <xf numFmtId="0" fontId="0" fillId="40" borderId="0" xfId="0" applyFont="1" applyFill="1" applyBorder="1" applyAlignment="1">
      <alignment horizontal="right"/>
    </xf>
    <xf numFmtId="0" fontId="0" fillId="41" borderId="12" xfId="0" applyFill="1" applyBorder="1" applyAlignment="1" applyProtection="1">
      <alignment/>
      <protection locked="0"/>
    </xf>
    <xf numFmtId="164" fontId="0" fillId="41" borderId="13" xfId="39" applyNumberFormat="1" applyFont="1" applyFill="1" applyBorder="1" applyAlignment="1" applyProtection="1">
      <alignment horizontal="right"/>
      <protection locked="0"/>
    </xf>
    <xf numFmtId="164" fontId="0" fillId="41" borderId="0" xfId="0" applyNumberFormat="1" applyFont="1" applyFill="1" applyBorder="1" applyAlignment="1">
      <alignment/>
    </xf>
    <xf numFmtId="43" fontId="0" fillId="41" borderId="11" xfId="39" applyFont="1" applyFill="1" applyBorder="1" applyAlignment="1">
      <alignment/>
    </xf>
    <xf numFmtId="0" fontId="37" fillId="41" borderId="10" xfId="0" applyFont="1" applyFill="1" applyBorder="1" applyAlignment="1">
      <alignment/>
    </xf>
    <xf numFmtId="0" fontId="0" fillId="41" borderId="0" xfId="0" applyFont="1" applyFill="1" applyBorder="1" applyAlignment="1">
      <alignment horizontal="right"/>
    </xf>
    <xf numFmtId="9" fontId="0" fillId="41" borderId="13" xfId="54" applyFont="1" applyFill="1" applyBorder="1" applyAlignment="1" applyProtection="1">
      <alignment horizontal="right"/>
      <protection locked="0"/>
    </xf>
    <xf numFmtId="164" fontId="0" fillId="41" borderId="0" xfId="0" applyNumberFormat="1" applyFont="1" applyFill="1" applyBorder="1" applyAlignment="1">
      <alignment horizontal="center"/>
    </xf>
    <xf numFmtId="9" fontId="0" fillId="41" borderId="0" xfId="54" applyFont="1" applyFill="1" applyBorder="1" applyAlignment="1">
      <alignment/>
    </xf>
    <xf numFmtId="0" fontId="0" fillId="42" borderId="12" xfId="0" applyFont="1" applyFill="1" applyBorder="1" applyAlignment="1" applyProtection="1">
      <alignment/>
      <protection locked="0"/>
    </xf>
    <xf numFmtId="9" fontId="0" fillId="42" borderId="0" xfId="54" applyFont="1" applyFill="1" applyBorder="1" applyAlignment="1">
      <alignment/>
    </xf>
    <xf numFmtId="164" fontId="0" fillId="42" borderId="0" xfId="0" applyNumberFormat="1" applyFont="1" applyFill="1" applyBorder="1" applyAlignment="1">
      <alignment horizontal="center"/>
    </xf>
    <xf numFmtId="164" fontId="0" fillId="42" borderId="13" xfId="39" applyNumberFormat="1" applyFont="1" applyFill="1" applyBorder="1" applyAlignment="1" applyProtection="1">
      <alignment/>
      <protection locked="0"/>
    </xf>
    <xf numFmtId="43" fontId="0" fillId="42" borderId="11" xfId="39" applyFont="1" applyFill="1" applyBorder="1" applyAlignment="1">
      <alignment/>
    </xf>
    <xf numFmtId="0" fontId="37" fillId="42" borderId="10" xfId="0" applyFont="1" applyFill="1" applyBorder="1" applyAlignment="1">
      <alignment/>
    </xf>
    <xf numFmtId="0" fontId="0" fillId="42" borderId="0" xfId="0" applyFont="1" applyFill="1" applyBorder="1" applyAlignment="1">
      <alignment horizontal="right"/>
    </xf>
    <xf numFmtId="164" fontId="0" fillId="42" borderId="0" xfId="0" applyNumberFormat="1" applyFont="1" applyFill="1" applyBorder="1" applyAlignment="1">
      <alignment/>
    </xf>
    <xf numFmtId="0" fontId="0" fillId="42" borderId="10" xfId="0" applyFill="1" applyBorder="1" applyAlignment="1">
      <alignment/>
    </xf>
    <xf numFmtId="0" fontId="0" fillId="42" borderId="0" xfId="0" applyFont="1" applyFill="1" applyBorder="1" applyAlignment="1">
      <alignment/>
    </xf>
    <xf numFmtId="0" fontId="0" fillId="42" borderId="0" xfId="0" applyFont="1" applyFill="1" applyBorder="1" applyAlignment="1">
      <alignment horizontal="center"/>
    </xf>
    <xf numFmtId="0" fontId="0" fillId="42" borderId="11" xfId="0" applyFill="1" applyBorder="1" applyAlignment="1">
      <alignment/>
    </xf>
    <xf numFmtId="0" fontId="37" fillId="42" borderId="10" xfId="0" applyFont="1" applyFill="1" applyBorder="1" applyAlignment="1" applyProtection="1">
      <alignment/>
      <protection locked="0"/>
    </xf>
    <xf numFmtId="164" fontId="0" fillId="42" borderId="0" xfId="39" applyNumberFormat="1" applyFont="1" applyFill="1" applyBorder="1" applyAlignment="1">
      <alignment/>
    </xf>
    <xf numFmtId="43" fontId="37" fillId="42" borderId="14" xfId="39" applyFont="1" applyFill="1" applyBorder="1" applyAlignment="1">
      <alignment/>
    </xf>
    <xf numFmtId="0" fontId="0" fillId="42" borderId="15" xfId="0" applyFill="1" applyBorder="1" applyAlignment="1">
      <alignment/>
    </xf>
    <xf numFmtId="0" fontId="0" fillId="42" borderId="16" xfId="0" applyFill="1" applyBorder="1" applyAlignment="1">
      <alignment/>
    </xf>
    <xf numFmtId="0" fontId="0" fillId="42" borderId="16" xfId="0" applyFill="1" applyBorder="1" applyAlignment="1">
      <alignment horizontal="center"/>
    </xf>
    <xf numFmtId="0" fontId="0" fillId="42" borderId="16" xfId="0" applyFill="1" applyBorder="1" applyAlignment="1">
      <alignment horizontal="right"/>
    </xf>
    <xf numFmtId="164" fontId="37" fillId="42" borderId="16" xfId="0" applyNumberFormat="1" applyFont="1" applyFill="1" applyBorder="1" applyAlignment="1">
      <alignment/>
    </xf>
    <xf numFmtId="43" fontId="0" fillId="42" borderId="17" xfId="0" applyNumberFormat="1" applyFill="1" applyBorder="1" applyAlignment="1">
      <alignment/>
    </xf>
    <xf numFmtId="0" fontId="0" fillId="43" borderId="21" xfId="0" applyFill="1" applyBorder="1" applyAlignment="1" applyProtection="1">
      <alignment/>
      <protection locked="0"/>
    </xf>
    <xf numFmtId="0" fontId="0" fillId="43" borderId="22" xfId="0" applyFont="1" applyFill="1" applyBorder="1" applyAlignment="1" applyProtection="1">
      <alignment/>
      <protection locked="0"/>
    </xf>
    <xf numFmtId="0" fontId="0" fillId="43" borderId="22" xfId="0" applyFont="1" applyFill="1" applyBorder="1" applyAlignment="1" applyProtection="1">
      <alignment horizontal="center"/>
      <protection locked="0"/>
    </xf>
    <xf numFmtId="0" fontId="0" fillId="43" borderId="22" xfId="0" applyFont="1" applyFill="1" applyBorder="1" applyAlignment="1" applyProtection="1">
      <alignment horizontal="right"/>
      <protection locked="0"/>
    </xf>
    <xf numFmtId="164" fontId="0" fillId="43" borderId="23" xfId="39" applyNumberFormat="1" applyFont="1" applyFill="1" applyBorder="1" applyAlignment="1">
      <alignment/>
    </xf>
    <xf numFmtId="43" fontId="0" fillId="43" borderId="24" xfId="39" applyFont="1" applyFill="1" applyBorder="1" applyAlignment="1">
      <alignment/>
    </xf>
    <xf numFmtId="0" fontId="37" fillId="44" borderId="10" xfId="0" applyFont="1" applyFill="1" applyBorder="1" applyAlignment="1">
      <alignment/>
    </xf>
    <xf numFmtId="0" fontId="37" fillId="44" borderId="0" xfId="0" applyFont="1" applyFill="1" applyBorder="1" applyAlignment="1">
      <alignment horizontal="right"/>
    </xf>
    <xf numFmtId="0" fontId="37" fillId="44" borderId="11" xfId="0" applyFont="1" applyFill="1" applyBorder="1" applyAlignment="1">
      <alignment horizontal="right"/>
    </xf>
    <xf numFmtId="0" fontId="39" fillId="0" borderId="0" xfId="0" applyFont="1" applyBorder="1" applyAlignment="1">
      <alignment horizontal="center"/>
    </xf>
    <xf numFmtId="164" fontId="39" fillId="0" borderId="0" xfId="0" applyNumberFormat="1" applyFont="1" applyBorder="1" applyAlignment="1">
      <alignment horizontal="center"/>
    </xf>
    <xf numFmtId="0" fontId="0" fillId="0" borderId="0" xfId="0" applyBorder="1" applyAlignment="1">
      <alignment/>
    </xf>
    <xf numFmtId="0" fontId="37" fillId="0" borderId="0" xfId="0" applyFont="1" applyBorder="1" applyAlignment="1">
      <alignment horizontal="center" vertical="center"/>
    </xf>
    <xf numFmtId="0" fontId="37" fillId="0" borderId="0" xfId="0" applyFont="1" applyBorder="1" applyAlignment="1">
      <alignment horizontal="right" vertical="center" wrapText="1"/>
    </xf>
    <xf numFmtId="164" fontId="39" fillId="0" borderId="0" xfId="39" applyNumberFormat="1" applyFont="1" applyBorder="1" applyAlignment="1">
      <alignment horizontal="center"/>
    </xf>
    <xf numFmtId="164" fontId="0" fillId="45" borderId="0" xfId="39" applyNumberFormat="1" applyFont="1" applyFill="1" applyBorder="1" applyAlignment="1">
      <alignment horizontal="center"/>
    </xf>
    <xf numFmtId="164" fontId="0" fillId="0" borderId="0" xfId="39" applyNumberFormat="1" applyFont="1" applyBorder="1" applyAlignment="1">
      <alignment horizontal="center"/>
    </xf>
    <xf numFmtId="0" fontId="0" fillId="0" borderId="0" xfId="0" applyBorder="1" applyAlignment="1">
      <alignment/>
    </xf>
    <xf numFmtId="0" fontId="39" fillId="0" borderId="10" xfId="0" applyFont="1" applyBorder="1" applyAlignment="1">
      <alignment horizontal="center"/>
    </xf>
    <xf numFmtId="0" fontId="39" fillId="0" borderId="11" xfId="0" applyFont="1" applyBorder="1" applyAlignment="1">
      <alignment/>
    </xf>
    <xf numFmtId="0" fontId="37" fillId="0" borderId="10" xfId="0" applyFont="1" applyBorder="1" applyAlignment="1">
      <alignment/>
    </xf>
    <xf numFmtId="0" fontId="0" fillId="0" borderId="10" xfId="0" applyBorder="1" applyAlignment="1">
      <alignment/>
    </xf>
    <xf numFmtId="0" fontId="0" fillId="0" borderId="11" xfId="0" applyBorder="1" applyAlignment="1">
      <alignment/>
    </xf>
    <xf numFmtId="0" fontId="0" fillId="0" borderId="11"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37" fillId="44" borderId="0" xfId="0" applyFont="1" applyFill="1" applyBorder="1" applyAlignment="1">
      <alignment horizontal="center"/>
    </xf>
    <xf numFmtId="9" fontId="0" fillId="35" borderId="0" xfId="54" applyFont="1" applyFill="1" applyBorder="1" applyAlignment="1">
      <alignment horizontal="center"/>
    </xf>
    <xf numFmtId="9" fontId="0" fillId="35" borderId="13" xfId="54" applyFont="1" applyFill="1" applyBorder="1" applyAlignment="1" applyProtection="1">
      <alignment horizontal="center"/>
      <protection locked="0"/>
    </xf>
    <xf numFmtId="0" fontId="37" fillId="44" borderId="25" xfId="0" applyFont="1" applyFill="1" applyBorder="1" applyAlignment="1">
      <alignment/>
    </xf>
    <xf numFmtId="0" fontId="0" fillId="34" borderId="26" xfId="0" applyFont="1" applyFill="1" applyBorder="1" applyAlignment="1" applyProtection="1">
      <alignment/>
      <protection locked="0"/>
    </xf>
    <xf numFmtId="9" fontId="0" fillId="34" borderId="0" xfId="0" applyNumberFormat="1" applyFont="1" applyFill="1" applyBorder="1" applyAlignment="1">
      <alignment horizontal="right"/>
    </xf>
    <xf numFmtId="43" fontId="37" fillId="34" borderId="11" xfId="39" applyFont="1" applyFill="1" applyBorder="1" applyAlignment="1">
      <alignment horizontal="right"/>
    </xf>
    <xf numFmtId="2" fontId="0" fillId="40" borderId="13" xfId="0" applyNumberFormat="1" applyFont="1" applyFill="1" applyBorder="1" applyAlignment="1" applyProtection="1">
      <alignment horizontal="right"/>
      <protection locked="0"/>
    </xf>
    <xf numFmtId="43" fontId="37" fillId="40" borderId="18" xfId="0" applyNumberFormat="1" applyFont="1" applyFill="1" applyBorder="1" applyAlignment="1">
      <alignment horizontal="right"/>
    </xf>
    <xf numFmtId="0" fontId="0" fillId="40" borderId="10" xfId="0" applyFill="1" applyBorder="1" applyAlignment="1">
      <alignment/>
    </xf>
    <xf numFmtId="0" fontId="0" fillId="40" borderId="11" xfId="0" applyFill="1" applyBorder="1" applyAlignment="1">
      <alignment/>
    </xf>
    <xf numFmtId="0" fontId="0" fillId="41" borderId="26" xfId="0" applyFont="1" applyFill="1" applyBorder="1" applyAlignment="1" applyProtection="1">
      <alignment/>
      <protection locked="0"/>
    </xf>
    <xf numFmtId="164" fontId="0" fillId="41" borderId="0" xfId="0" applyNumberFormat="1" applyFont="1" applyFill="1" applyBorder="1" applyAlignment="1">
      <alignment horizontal="right"/>
    </xf>
    <xf numFmtId="43" fontId="0" fillId="41" borderId="11" xfId="39" applyFont="1" applyFill="1" applyBorder="1" applyAlignment="1">
      <alignment horizontal="right"/>
    </xf>
    <xf numFmtId="9" fontId="0" fillId="41" borderId="0" xfId="0" applyNumberFormat="1" applyFont="1" applyFill="1" applyBorder="1" applyAlignment="1">
      <alignment horizontal="right"/>
    </xf>
    <xf numFmtId="43" fontId="37" fillId="41" borderId="11" xfId="39" applyFont="1" applyFill="1" applyBorder="1" applyAlignment="1">
      <alignment horizontal="right"/>
    </xf>
    <xf numFmtId="9" fontId="0" fillId="42" borderId="13" xfId="54" applyFont="1" applyFill="1" applyBorder="1" applyAlignment="1" applyProtection="1">
      <alignment horizontal="center"/>
      <protection locked="0"/>
    </xf>
    <xf numFmtId="9" fontId="0" fillId="42" borderId="0" xfId="54" applyFont="1" applyFill="1" applyBorder="1" applyAlignment="1">
      <alignment horizontal="center"/>
    </xf>
    <xf numFmtId="0" fontId="29" fillId="40" borderId="19" xfId="0" applyFont="1" applyFill="1" applyBorder="1" applyAlignment="1" applyProtection="1">
      <alignment/>
      <protection locked="0"/>
    </xf>
    <xf numFmtId="0" fontId="23" fillId="40" borderId="20" xfId="0" applyFont="1" applyFill="1" applyBorder="1" applyAlignment="1" applyProtection="1">
      <alignment horizontal="right"/>
      <protection locked="0"/>
    </xf>
    <xf numFmtId="0" fontId="29" fillId="46" borderId="19" xfId="0" applyFont="1" applyFill="1" applyBorder="1" applyAlignment="1" applyProtection="1">
      <alignment/>
      <protection locked="0"/>
    </xf>
    <xf numFmtId="0" fontId="23" fillId="46" borderId="20" xfId="0" applyFont="1" applyFill="1" applyBorder="1" applyAlignment="1" applyProtection="1">
      <alignment horizontal="right"/>
      <protection locked="0"/>
    </xf>
    <xf numFmtId="43" fontId="37" fillId="35" borderId="11" xfId="39" applyFont="1" applyFill="1" applyBorder="1" applyAlignment="1">
      <alignment/>
    </xf>
    <xf numFmtId="43" fontId="37" fillId="42" borderId="11" xfId="39" applyFont="1" applyFill="1" applyBorder="1" applyAlignment="1">
      <alignment/>
    </xf>
    <xf numFmtId="164" fontId="29" fillId="0" borderId="0" xfId="0" applyNumberFormat="1" applyFont="1" applyFill="1" applyAlignment="1">
      <alignment/>
    </xf>
    <xf numFmtId="164" fontId="0" fillId="0" borderId="0" xfId="0" applyNumberFormat="1" applyAlignment="1">
      <alignment/>
    </xf>
    <xf numFmtId="164" fontId="0" fillId="33" borderId="13" xfId="39" applyNumberFormat="1" applyFont="1" applyFill="1" applyBorder="1" applyAlignment="1" applyProtection="1">
      <alignment horizontal="right"/>
      <protection locked="0"/>
    </xf>
    <xf numFmtId="3" fontId="0" fillId="33" borderId="13" xfId="0" applyNumberFormat="1" applyFont="1" applyFill="1" applyBorder="1" applyAlignment="1" applyProtection="1">
      <alignment horizontal="right"/>
      <protection locked="0"/>
    </xf>
    <xf numFmtId="0" fontId="0" fillId="0" borderId="0" xfId="0" applyBorder="1" applyAlignment="1">
      <alignment/>
    </xf>
    <xf numFmtId="164" fontId="39" fillId="0" borderId="0" xfId="39" applyNumberFormat="1" applyFont="1" applyBorder="1" applyAlignment="1">
      <alignment horizontal="center"/>
    </xf>
    <xf numFmtId="0" fontId="37" fillId="0" borderId="0" xfId="0" applyFont="1" applyBorder="1" applyAlignment="1">
      <alignment horizontal="center" vertical="center" wrapText="1"/>
    </xf>
    <xf numFmtId="0" fontId="0" fillId="0" borderId="0" xfId="0" applyBorder="1" applyAlignment="1">
      <alignment horizontal="center" vertical="center"/>
    </xf>
    <xf numFmtId="0" fontId="0" fillId="33" borderId="12" xfId="0" applyFill="1" applyBorder="1" applyAlignment="1" applyProtection="1">
      <alignment/>
      <protection locked="0"/>
    </xf>
    <xf numFmtId="0" fontId="0" fillId="33" borderId="13" xfId="0" applyFont="1" applyFill="1" applyBorder="1" applyAlignment="1" applyProtection="1">
      <alignment horizontal="right"/>
      <protection locked="0"/>
    </xf>
    <xf numFmtId="0" fontId="0" fillId="34" borderId="12" xfId="0" applyFill="1" applyBorder="1" applyAlignment="1" applyProtection="1">
      <alignment/>
      <protection locked="0"/>
    </xf>
    <xf numFmtId="0" fontId="0" fillId="35" borderId="12" xfId="0" applyFont="1" applyFill="1" applyBorder="1" applyAlignment="1" applyProtection="1">
      <alignment/>
      <protection locked="0"/>
    </xf>
    <xf numFmtId="164" fontId="0" fillId="34" borderId="0" xfId="0" applyNumberFormat="1" applyFont="1" applyFill="1" applyBorder="1" applyAlignment="1">
      <alignment horizontal="right"/>
    </xf>
    <xf numFmtId="165" fontId="0" fillId="33" borderId="13" xfId="0" applyNumberFormat="1" applyFont="1" applyFill="1" applyBorder="1" applyAlignment="1" applyProtection="1">
      <alignment horizontal="right"/>
      <protection locked="0"/>
    </xf>
    <xf numFmtId="0" fontId="37" fillId="44" borderId="0" xfId="0" applyFont="1" applyFill="1" applyBorder="1" applyAlignment="1">
      <alignment horizontal="left"/>
    </xf>
    <xf numFmtId="0" fontId="23" fillId="46" borderId="20" xfId="0" applyFont="1" applyFill="1" applyBorder="1" applyAlignment="1" applyProtection="1">
      <alignment horizontal="center"/>
      <protection locked="0"/>
    </xf>
    <xf numFmtId="0" fontId="23" fillId="46" borderId="27" xfId="0" applyFont="1" applyFill="1" applyBorder="1" applyAlignment="1" applyProtection="1">
      <alignment horizontal="center"/>
      <protection locked="0"/>
    </xf>
    <xf numFmtId="0" fontId="40" fillId="0" borderId="19" xfId="0" applyFont="1" applyBorder="1" applyAlignment="1">
      <alignment horizontal="left" vertical="center"/>
    </xf>
    <xf numFmtId="0" fontId="40" fillId="0" borderId="20" xfId="0" applyFont="1" applyBorder="1" applyAlignment="1">
      <alignment horizontal="left" vertical="center"/>
    </xf>
    <xf numFmtId="0" fontId="40" fillId="0" borderId="27" xfId="0" applyFont="1" applyBorder="1" applyAlignment="1">
      <alignment horizontal="left" vertical="center"/>
    </xf>
    <xf numFmtId="0" fontId="23" fillId="40" borderId="20" xfId="0" applyFont="1" applyFill="1" applyBorder="1" applyAlignment="1" applyProtection="1">
      <alignment horizontal="center"/>
      <protection locked="0"/>
    </xf>
    <xf numFmtId="0" fontId="23" fillId="40" borderId="27" xfId="0" applyFont="1" applyFill="1" applyBorder="1" applyAlignment="1" applyProtection="1">
      <alignment horizontal="center"/>
      <protection locked="0"/>
    </xf>
    <xf numFmtId="0" fontId="29" fillId="39" borderId="20" xfId="0" applyFont="1" applyFill="1" applyBorder="1" applyAlignment="1">
      <alignment horizontal="center"/>
    </xf>
    <xf numFmtId="0" fontId="29" fillId="39" borderId="27" xfId="0" applyFont="1" applyFill="1" applyBorder="1" applyAlignment="1">
      <alignment horizontal="center"/>
    </xf>
    <xf numFmtId="0" fontId="41" fillId="0" borderId="19" xfId="0" applyFont="1" applyBorder="1" applyAlignment="1">
      <alignment horizontal="left" vertical="center"/>
    </xf>
    <xf numFmtId="0" fontId="41" fillId="0" borderId="20" xfId="0" applyFont="1" applyBorder="1" applyAlignment="1">
      <alignment horizontal="left" vertical="center"/>
    </xf>
    <xf numFmtId="0" fontId="41" fillId="0" borderId="27" xfId="0" applyFont="1" applyBorder="1" applyAlignment="1">
      <alignment horizontal="left" vertical="center"/>
    </xf>
  </cellXfs>
  <cellStyles count="47">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rklarende tekst" xfId="36"/>
    <cellStyle name="God" xfId="37"/>
    <cellStyle name="Input" xfId="38"/>
    <cellStyle name="Comma" xfId="39"/>
    <cellStyle name="Comma [0]" xfId="40"/>
    <cellStyle name="Kontroller celle" xfId="41"/>
    <cellStyle name="Markeringsfarve1" xfId="42"/>
    <cellStyle name="Markeringsfarve2" xfId="43"/>
    <cellStyle name="Markeringsfarve3" xfId="44"/>
    <cellStyle name="Markeringsfarve4" xfId="45"/>
    <cellStyle name="Markeringsfarve5" xfId="46"/>
    <cellStyle name="Markeringsfarve6" xfId="47"/>
    <cellStyle name="Neutral" xfId="48"/>
    <cellStyle name="Output" xfId="49"/>
    <cellStyle name="Overskrift 1" xfId="50"/>
    <cellStyle name="Overskrift 2" xfId="51"/>
    <cellStyle name="Overskrift 3" xfId="52"/>
    <cellStyle name="Overskrift 4" xfId="53"/>
    <cellStyle name="Percent" xfId="54"/>
    <cellStyle name="Sammenkædet celle" xfId="55"/>
    <cellStyle name="Titel" xfId="56"/>
    <cellStyle name="Total" xfId="57"/>
    <cellStyle name="Ugyldig"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http://europa.eu/legislation_summaries/agriculture/general_framework/l60032_en.htm" TargetMode="External" /><Relationship Id="rId4" Type="http://schemas.openxmlformats.org/officeDocument/2006/relationships/hyperlink" Target="http://europa.eu/legislation_summaries/agriculture/general_framework/l60032_en.ht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http://europa.eu/legislation_summaries/agriculture/general_framework/l60032_en.htm" TargetMode="External" /><Relationship Id="rId4" Type="http://schemas.openxmlformats.org/officeDocument/2006/relationships/hyperlink" Target="http://europa.eu/legislation_summaries/agriculture/general_framework/l60032_en.htm"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png" /><Relationship Id="rId3" Type="http://schemas.openxmlformats.org/officeDocument/2006/relationships/hyperlink" Target="http://europa.eu/legislation_summaries/agriculture/general_framework/l60032_en.htm" TargetMode="External" /><Relationship Id="rId4" Type="http://schemas.openxmlformats.org/officeDocument/2006/relationships/hyperlink" Target="http://europa.eu/legislation_summaries/agriculture/general_framework/l60032_en.htm"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76200</xdr:colOff>
      <xdr:row>1</xdr:row>
      <xdr:rowOff>123825</xdr:rowOff>
    </xdr:from>
    <xdr:to>
      <xdr:col>5</xdr:col>
      <xdr:colOff>1000125</xdr:colOff>
      <xdr:row>8</xdr:row>
      <xdr:rowOff>66675</xdr:rowOff>
    </xdr:to>
    <xdr:pic>
      <xdr:nvPicPr>
        <xdr:cNvPr id="1" name="Billede 1"/>
        <xdr:cNvPicPr preferRelativeResize="1">
          <a:picLocks noChangeAspect="1"/>
        </xdr:cNvPicPr>
      </xdr:nvPicPr>
      <xdr:blipFill>
        <a:blip r:embed="rId1"/>
        <a:srcRect l="10736" t="741" r="8885" b="11578"/>
        <a:stretch>
          <a:fillRect/>
        </a:stretch>
      </xdr:blipFill>
      <xdr:spPr>
        <a:xfrm>
          <a:off x="5391150" y="438150"/>
          <a:ext cx="2019300" cy="1419225"/>
        </a:xfrm>
        <a:prstGeom prst="rect">
          <a:avLst/>
        </a:prstGeom>
        <a:noFill/>
        <a:ln w="9525" cmpd="sng">
          <a:noFill/>
        </a:ln>
      </xdr:spPr>
    </xdr:pic>
    <xdr:clientData/>
  </xdr:twoCellAnchor>
  <xdr:twoCellAnchor>
    <xdr:from>
      <xdr:col>8</xdr:col>
      <xdr:colOff>0</xdr:colOff>
      <xdr:row>16</xdr:row>
      <xdr:rowOff>9525</xdr:rowOff>
    </xdr:from>
    <xdr:to>
      <xdr:col>15</xdr:col>
      <xdr:colOff>114300</xdr:colOff>
      <xdr:row>19</xdr:row>
      <xdr:rowOff>123825</xdr:rowOff>
    </xdr:to>
    <xdr:sp>
      <xdr:nvSpPr>
        <xdr:cNvPr id="2" name="Tekstboks 2"/>
        <xdr:cNvSpPr txBox="1">
          <a:spLocks noChangeArrowheads="1"/>
        </xdr:cNvSpPr>
      </xdr:nvSpPr>
      <xdr:spPr>
        <a:xfrm>
          <a:off x="8915400" y="3238500"/>
          <a:ext cx="4438650" cy="685800"/>
        </a:xfrm>
        <a:prstGeom prst="rect">
          <a:avLst/>
        </a:prstGeom>
        <a:solidFill>
          <a:srgbClr val="BFBFBF">
            <a:alpha val="40000"/>
          </a:srgbClr>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Skjul rækker</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Når din</a:t>
          </a:r>
          <a:r>
            <a:rPr lang="en-US" cap="none" sz="1100" b="0" i="0" u="none" baseline="0">
              <a:solidFill>
                <a:srgbClr val="000000"/>
              </a:solidFill>
              <a:latin typeface="Calibri"/>
              <a:ea typeface="Calibri"/>
              <a:cs typeface="Calibri"/>
            </a:rPr>
            <a:t> indtastning er færdig, skjules de rækker, som ikke bruges.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Markér rækkerne på tallene til venstre - højreklik og vælg Skjul.</a:t>
          </a:r>
          <a:r>
            <a:rPr lang="en-US" cap="none" sz="1200" b="0" i="0" u="none" baseline="0">
              <a:solidFill>
                <a:srgbClr val="000000"/>
              </a:solidFill>
              <a:latin typeface="Calibri"/>
              <a:ea typeface="Calibri"/>
              <a:cs typeface="Calibri"/>
            </a:rPr>
            <a:t>
</a:t>
          </a:r>
        </a:p>
      </xdr:txBody>
    </xdr:sp>
    <xdr:clientData/>
  </xdr:twoCellAnchor>
  <xdr:twoCellAnchor>
    <xdr:from>
      <xdr:col>8</xdr:col>
      <xdr:colOff>0</xdr:colOff>
      <xdr:row>10</xdr:row>
      <xdr:rowOff>0</xdr:rowOff>
    </xdr:from>
    <xdr:to>
      <xdr:col>15</xdr:col>
      <xdr:colOff>114300</xdr:colOff>
      <xdr:row>14</xdr:row>
      <xdr:rowOff>85725</xdr:rowOff>
    </xdr:to>
    <xdr:sp>
      <xdr:nvSpPr>
        <xdr:cNvPr id="3" name="Tekstboks 3"/>
        <xdr:cNvSpPr txBox="1">
          <a:spLocks noChangeArrowheads="1"/>
        </xdr:cNvSpPr>
      </xdr:nvSpPr>
      <xdr:spPr>
        <a:xfrm>
          <a:off x="8915400" y="2085975"/>
          <a:ext cx="4438650" cy="847725"/>
        </a:xfrm>
        <a:prstGeom prst="rect">
          <a:avLst/>
        </a:prstGeom>
        <a:solidFill>
          <a:srgbClr val="BFBFBF">
            <a:alpha val="40000"/>
          </a:srgbClr>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Calibri"/>
              <a:ea typeface="Calibri"/>
              <a:cs typeface="Calibri"/>
            </a:rPr>
            <a:t>Tilpas</a:t>
          </a:r>
          <a:r>
            <a:rPr lang="en-US" cap="none" sz="1200" b="1" i="0" u="none" baseline="0">
              <a:solidFill>
                <a:srgbClr val="000000"/>
              </a:solidFill>
              <a:latin typeface="Calibri"/>
              <a:ea typeface="Calibri"/>
              <a:cs typeface="Calibri"/>
            </a:rPr>
            <a:t> skabelonen</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Hver situation er forskellig. Der er hermed behov for at tilpasse skabelonen til den pågældende producent.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Vælg den fane, som kræver mindst tilpasning til din situation.
</a:t>
          </a:r>
        </a:p>
      </xdr:txBody>
    </xdr:sp>
    <xdr:clientData/>
  </xdr:twoCellAnchor>
  <xdr:twoCellAnchor>
    <xdr:from>
      <xdr:col>8</xdr:col>
      <xdr:colOff>0</xdr:colOff>
      <xdr:row>33</xdr:row>
      <xdr:rowOff>123825</xdr:rowOff>
    </xdr:from>
    <xdr:to>
      <xdr:col>15</xdr:col>
      <xdr:colOff>114300</xdr:colOff>
      <xdr:row>51</xdr:row>
      <xdr:rowOff>9525</xdr:rowOff>
    </xdr:to>
    <xdr:sp>
      <xdr:nvSpPr>
        <xdr:cNvPr id="4" name="Tekstboks 5"/>
        <xdr:cNvSpPr txBox="1">
          <a:spLocks noChangeArrowheads="1"/>
        </xdr:cNvSpPr>
      </xdr:nvSpPr>
      <xdr:spPr>
        <a:xfrm>
          <a:off x="8915400" y="5543550"/>
          <a:ext cx="4438650" cy="1504950"/>
        </a:xfrm>
        <a:prstGeom prst="rect">
          <a:avLst/>
        </a:prstGeom>
        <a:solidFill>
          <a:srgbClr val="BFBFBF">
            <a:alpha val="40000"/>
          </a:srgbClr>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Anvendelse</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Værdikædeanalysen er et regneark, som giver en hurtig mulighed for at beregne økonomien på et specialprodukt i hvert led af værdikæden. Anvendelse af Værdikædeanalysen, herunder tolkning, rådgivning og handling på baggrund af dette er på eget ansvar. Videncentret for Landbrug påtager sig intet ansvar for tab eller skade, som er opstået i forbindelse med brugen af Værdikædeanalysen.</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Version 1,1 - Skejby 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19/3 2014.</a:t>
          </a:r>
        </a:p>
      </xdr:txBody>
    </xdr:sp>
    <xdr:clientData/>
  </xdr:twoCellAnchor>
  <xdr:twoCellAnchor>
    <xdr:from>
      <xdr:col>8</xdr:col>
      <xdr:colOff>0</xdr:colOff>
      <xdr:row>21</xdr:row>
      <xdr:rowOff>0</xdr:rowOff>
    </xdr:from>
    <xdr:to>
      <xdr:col>15</xdr:col>
      <xdr:colOff>114300</xdr:colOff>
      <xdr:row>31</xdr:row>
      <xdr:rowOff>114300</xdr:rowOff>
    </xdr:to>
    <xdr:sp>
      <xdr:nvSpPr>
        <xdr:cNvPr id="5" name="Tekstboks 6"/>
        <xdr:cNvSpPr txBox="1">
          <a:spLocks noChangeArrowheads="1"/>
        </xdr:cNvSpPr>
      </xdr:nvSpPr>
      <xdr:spPr>
        <a:xfrm>
          <a:off x="8915400" y="4181475"/>
          <a:ext cx="4438650" cy="971550"/>
        </a:xfrm>
        <a:prstGeom prst="rect">
          <a:avLst/>
        </a:prstGeom>
        <a:solidFill>
          <a:srgbClr val="BFBFBF">
            <a:alpha val="40000"/>
          </a:srgbClr>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Tilpas sideudskrift</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Når du er færdig med</a:t>
          </a:r>
          <a:r>
            <a:rPr lang="en-US" cap="none" sz="1100" b="0" i="0" u="none" baseline="0">
              <a:solidFill>
                <a:srgbClr val="000000"/>
              </a:solidFill>
              <a:latin typeface="Calibri"/>
              <a:ea typeface="Calibri"/>
              <a:cs typeface="Calibri"/>
            </a:rPr>
            <a:t> din indtastning og de rækker, som ikke bruges er skjult, skal du placere sideskiftene korrekt.</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Vælg fanen Vis - vælg Vis sideskift - Træk og slip der hvor sideskiftene er bedst placeret. </a:t>
          </a:r>
        </a:p>
      </xdr:txBody>
    </xdr:sp>
    <xdr:clientData/>
  </xdr:twoCellAnchor>
  <xdr:twoCellAnchor editAs="oneCell">
    <xdr:from>
      <xdr:col>8</xdr:col>
      <xdr:colOff>209550</xdr:colOff>
      <xdr:row>0</xdr:row>
      <xdr:rowOff>142875</xdr:rowOff>
    </xdr:from>
    <xdr:to>
      <xdr:col>14</xdr:col>
      <xdr:colOff>142875</xdr:colOff>
      <xdr:row>6</xdr:row>
      <xdr:rowOff>371475</xdr:rowOff>
    </xdr:to>
    <xdr:pic>
      <xdr:nvPicPr>
        <xdr:cNvPr id="6" name="Billede 1">
          <a:hlinkClick r:id="rId4"/>
        </xdr:cNvPr>
        <xdr:cNvPicPr preferRelativeResize="1">
          <a:picLocks noChangeAspect="1"/>
        </xdr:cNvPicPr>
      </xdr:nvPicPr>
      <xdr:blipFill>
        <a:blip r:embed="rId2"/>
        <a:stretch>
          <a:fillRect/>
        </a:stretch>
      </xdr:blipFill>
      <xdr:spPr>
        <a:xfrm>
          <a:off x="9124950" y="142875"/>
          <a:ext cx="3648075" cy="1638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76200</xdr:colOff>
      <xdr:row>1</xdr:row>
      <xdr:rowOff>123825</xdr:rowOff>
    </xdr:from>
    <xdr:to>
      <xdr:col>5</xdr:col>
      <xdr:colOff>1000125</xdr:colOff>
      <xdr:row>9</xdr:row>
      <xdr:rowOff>9525</xdr:rowOff>
    </xdr:to>
    <xdr:pic>
      <xdr:nvPicPr>
        <xdr:cNvPr id="1" name="Billede 1"/>
        <xdr:cNvPicPr preferRelativeResize="1">
          <a:picLocks noChangeAspect="1"/>
        </xdr:cNvPicPr>
      </xdr:nvPicPr>
      <xdr:blipFill>
        <a:blip r:embed="rId1"/>
        <a:srcRect l="10736" t="741" r="8885" b="11578"/>
        <a:stretch>
          <a:fillRect/>
        </a:stretch>
      </xdr:blipFill>
      <xdr:spPr>
        <a:xfrm>
          <a:off x="5391150" y="438150"/>
          <a:ext cx="2019300" cy="1409700"/>
        </a:xfrm>
        <a:prstGeom prst="rect">
          <a:avLst/>
        </a:prstGeom>
        <a:noFill/>
        <a:ln w="9525" cmpd="sng">
          <a:noFill/>
        </a:ln>
      </xdr:spPr>
    </xdr:pic>
    <xdr:clientData/>
  </xdr:twoCellAnchor>
  <xdr:twoCellAnchor>
    <xdr:from>
      <xdr:col>7</xdr:col>
      <xdr:colOff>161925</xdr:colOff>
      <xdr:row>16</xdr:row>
      <xdr:rowOff>9525</xdr:rowOff>
    </xdr:from>
    <xdr:to>
      <xdr:col>14</xdr:col>
      <xdr:colOff>95250</xdr:colOff>
      <xdr:row>19</xdr:row>
      <xdr:rowOff>123825</xdr:rowOff>
    </xdr:to>
    <xdr:sp>
      <xdr:nvSpPr>
        <xdr:cNvPr id="2" name="Tekstboks 2"/>
        <xdr:cNvSpPr txBox="1">
          <a:spLocks noChangeArrowheads="1"/>
        </xdr:cNvSpPr>
      </xdr:nvSpPr>
      <xdr:spPr>
        <a:xfrm>
          <a:off x="8277225" y="3095625"/>
          <a:ext cx="4448175" cy="685800"/>
        </a:xfrm>
        <a:prstGeom prst="rect">
          <a:avLst/>
        </a:prstGeom>
        <a:solidFill>
          <a:srgbClr val="BFBFBF">
            <a:alpha val="40000"/>
          </a:srgbClr>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Skjul rækker</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Når din</a:t>
          </a:r>
          <a:r>
            <a:rPr lang="en-US" cap="none" sz="1100" b="0" i="0" u="none" baseline="0">
              <a:solidFill>
                <a:srgbClr val="000000"/>
              </a:solidFill>
              <a:latin typeface="Calibri"/>
              <a:ea typeface="Calibri"/>
              <a:cs typeface="Calibri"/>
            </a:rPr>
            <a:t> indtastning er færdig, skjules de rækker, som ikke bruges.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Markér rækkerne på tallene til venstre - højreklik og vælg Skjul.</a:t>
          </a:r>
          <a:r>
            <a:rPr lang="en-US" cap="none" sz="1200" b="0" i="0" u="none" baseline="0">
              <a:solidFill>
                <a:srgbClr val="000000"/>
              </a:solidFill>
              <a:latin typeface="Calibri"/>
              <a:ea typeface="Calibri"/>
              <a:cs typeface="Calibri"/>
            </a:rPr>
            <a:t>
</a:t>
          </a:r>
        </a:p>
      </xdr:txBody>
    </xdr:sp>
    <xdr:clientData/>
  </xdr:twoCellAnchor>
  <xdr:twoCellAnchor>
    <xdr:from>
      <xdr:col>7</xdr:col>
      <xdr:colOff>161925</xdr:colOff>
      <xdr:row>10</xdr:row>
      <xdr:rowOff>0</xdr:rowOff>
    </xdr:from>
    <xdr:to>
      <xdr:col>14</xdr:col>
      <xdr:colOff>95250</xdr:colOff>
      <xdr:row>14</xdr:row>
      <xdr:rowOff>85725</xdr:rowOff>
    </xdr:to>
    <xdr:sp>
      <xdr:nvSpPr>
        <xdr:cNvPr id="3" name="Tekstboks 3"/>
        <xdr:cNvSpPr txBox="1">
          <a:spLocks noChangeArrowheads="1"/>
        </xdr:cNvSpPr>
      </xdr:nvSpPr>
      <xdr:spPr>
        <a:xfrm>
          <a:off x="8277225" y="1943100"/>
          <a:ext cx="4448175" cy="847725"/>
        </a:xfrm>
        <a:prstGeom prst="rect">
          <a:avLst/>
        </a:prstGeom>
        <a:solidFill>
          <a:srgbClr val="BFBFBF">
            <a:alpha val="40000"/>
          </a:srgbClr>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Calibri"/>
              <a:ea typeface="Calibri"/>
              <a:cs typeface="Calibri"/>
            </a:rPr>
            <a:t>Tilpas</a:t>
          </a:r>
          <a:r>
            <a:rPr lang="en-US" cap="none" sz="1200" b="1" i="0" u="none" baseline="0">
              <a:solidFill>
                <a:srgbClr val="000000"/>
              </a:solidFill>
              <a:latin typeface="Calibri"/>
              <a:ea typeface="Calibri"/>
              <a:cs typeface="Calibri"/>
            </a:rPr>
            <a:t> skabelonen</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Hver situation er forskellig. Der er hermed behov for at tilpasse skabelonen til den pågældende producent.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Vælg den fane, som kræver mindst tilpasning til din situation.
</a:t>
          </a:r>
        </a:p>
      </xdr:txBody>
    </xdr:sp>
    <xdr:clientData/>
  </xdr:twoCellAnchor>
  <xdr:twoCellAnchor>
    <xdr:from>
      <xdr:col>7</xdr:col>
      <xdr:colOff>161925</xdr:colOff>
      <xdr:row>28</xdr:row>
      <xdr:rowOff>57150</xdr:rowOff>
    </xdr:from>
    <xdr:to>
      <xdr:col>14</xdr:col>
      <xdr:colOff>95250</xdr:colOff>
      <xdr:row>36</xdr:row>
      <xdr:rowOff>161925</xdr:rowOff>
    </xdr:to>
    <xdr:sp>
      <xdr:nvSpPr>
        <xdr:cNvPr id="4" name="Tekstboks 4"/>
        <xdr:cNvSpPr txBox="1">
          <a:spLocks noChangeArrowheads="1"/>
        </xdr:cNvSpPr>
      </xdr:nvSpPr>
      <xdr:spPr>
        <a:xfrm>
          <a:off x="8277225" y="5429250"/>
          <a:ext cx="4448175" cy="1533525"/>
        </a:xfrm>
        <a:prstGeom prst="rect">
          <a:avLst/>
        </a:prstGeom>
        <a:solidFill>
          <a:srgbClr val="BFBFBF">
            <a:alpha val="40000"/>
          </a:srgbClr>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Anvendelse</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Værdikædeanalysen er et regneark, som giver en hurtig mulighed for at beregne økonomien på et specialprodukt i hvert led af værdikæden. Anvendelse af Værdikædeanalysen, herunder tolkning, rådgivning og handling på baggrund af dette er på eget ansvar. Videncentret for Landbrug påtager sig intet ansvar for tab eller skade, som er opstået i forbindelse med brugen af Værdikædeanalysen.</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Version 1,1 - Skejby 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19/3 2014.</a:t>
          </a:r>
        </a:p>
      </xdr:txBody>
    </xdr:sp>
    <xdr:clientData/>
  </xdr:twoCellAnchor>
  <xdr:twoCellAnchor>
    <xdr:from>
      <xdr:col>7</xdr:col>
      <xdr:colOff>161925</xdr:colOff>
      <xdr:row>21</xdr:row>
      <xdr:rowOff>47625</xdr:rowOff>
    </xdr:from>
    <xdr:to>
      <xdr:col>14</xdr:col>
      <xdr:colOff>95250</xdr:colOff>
      <xdr:row>26</xdr:row>
      <xdr:rowOff>57150</xdr:rowOff>
    </xdr:to>
    <xdr:sp>
      <xdr:nvSpPr>
        <xdr:cNvPr id="5" name="Tekstboks 5"/>
        <xdr:cNvSpPr txBox="1">
          <a:spLocks noChangeArrowheads="1"/>
        </xdr:cNvSpPr>
      </xdr:nvSpPr>
      <xdr:spPr>
        <a:xfrm>
          <a:off x="8277225" y="4086225"/>
          <a:ext cx="4448175" cy="962025"/>
        </a:xfrm>
        <a:prstGeom prst="rect">
          <a:avLst/>
        </a:prstGeom>
        <a:solidFill>
          <a:srgbClr val="BFBFBF">
            <a:alpha val="40000"/>
          </a:srgbClr>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Tilpas sideudskrift</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Når du er færdig med</a:t>
          </a:r>
          <a:r>
            <a:rPr lang="en-US" cap="none" sz="1100" b="0" i="0" u="none" baseline="0">
              <a:solidFill>
                <a:srgbClr val="000000"/>
              </a:solidFill>
              <a:latin typeface="Calibri"/>
              <a:ea typeface="Calibri"/>
              <a:cs typeface="Calibri"/>
            </a:rPr>
            <a:t> din indtastning og de rækker, som ikke bruges er skjult, skal du placere sideskiftene korrekt.</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Vælg fanen Vis - vælg Vis sideskift - Træk og slip der hvor sideskiftene er bedst placeret. </a:t>
          </a:r>
        </a:p>
      </xdr:txBody>
    </xdr:sp>
    <xdr:clientData/>
  </xdr:twoCellAnchor>
  <xdr:twoCellAnchor editAs="oneCell">
    <xdr:from>
      <xdr:col>7</xdr:col>
      <xdr:colOff>523875</xdr:colOff>
      <xdr:row>0</xdr:row>
      <xdr:rowOff>209550</xdr:rowOff>
    </xdr:from>
    <xdr:to>
      <xdr:col>13</xdr:col>
      <xdr:colOff>161925</xdr:colOff>
      <xdr:row>8</xdr:row>
      <xdr:rowOff>152400</xdr:rowOff>
    </xdr:to>
    <xdr:pic>
      <xdr:nvPicPr>
        <xdr:cNvPr id="6" name="Billede 1">
          <a:hlinkClick r:id="rId4"/>
        </xdr:cNvPr>
        <xdr:cNvPicPr preferRelativeResize="1">
          <a:picLocks noChangeAspect="1"/>
        </xdr:cNvPicPr>
      </xdr:nvPicPr>
      <xdr:blipFill>
        <a:blip r:embed="rId2"/>
        <a:stretch>
          <a:fillRect/>
        </a:stretch>
      </xdr:blipFill>
      <xdr:spPr>
        <a:xfrm>
          <a:off x="8639175" y="209550"/>
          <a:ext cx="3543300" cy="1590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30</xdr:row>
      <xdr:rowOff>142875</xdr:rowOff>
    </xdr:from>
    <xdr:to>
      <xdr:col>14</xdr:col>
      <xdr:colOff>95250</xdr:colOff>
      <xdr:row>34</xdr:row>
      <xdr:rowOff>19050</xdr:rowOff>
    </xdr:to>
    <xdr:sp>
      <xdr:nvSpPr>
        <xdr:cNvPr id="1" name="Tekstboks 2"/>
        <xdr:cNvSpPr txBox="1">
          <a:spLocks noChangeArrowheads="1"/>
        </xdr:cNvSpPr>
      </xdr:nvSpPr>
      <xdr:spPr>
        <a:xfrm>
          <a:off x="8277225" y="4038600"/>
          <a:ext cx="4448175" cy="638175"/>
        </a:xfrm>
        <a:prstGeom prst="rect">
          <a:avLst/>
        </a:prstGeom>
        <a:solidFill>
          <a:srgbClr val="BFBFBF">
            <a:alpha val="40000"/>
          </a:srgbClr>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Calibri"/>
              <a:ea typeface="Calibri"/>
              <a:cs typeface="Calibri"/>
            </a:rPr>
            <a:t>Skjul rækker
</a:t>
          </a:r>
          <a:r>
            <a:rPr lang="en-US" cap="none" sz="1100" b="0" i="0" u="none" baseline="0">
              <a:solidFill>
                <a:srgbClr val="000000"/>
              </a:solidFill>
              <a:latin typeface="Calibri"/>
              <a:ea typeface="Calibri"/>
              <a:cs typeface="Calibri"/>
            </a:rPr>
            <a:t>Når din</a:t>
          </a:r>
          <a:r>
            <a:rPr lang="en-US" cap="none" sz="1100" b="0" i="0" u="none" baseline="0">
              <a:solidFill>
                <a:srgbClr val="000000"/>
              </a:solidFill>
              <a:latin typeface="Calibri"/>
              <a:ea typeface="Calibri"/>
              <a:cs typeface="Calibri"/>
            </a:rPr>
            <a:t> indtastning er færdig, skjules de rækker, som ikke bruges. 
</a:t>
          </a:r>
          <a:r>
            <a:rPr lang="en-US" cap="none" sz="1100" b="0" i="0" u="none" baseline="0">
              <a:solidFill>
                <a:srgbClr val="000000"/>
              </a:solidFill>
              <a:latin typeface="Calibri"/>
              <a:ea typeface="Calibri"/>
              <a:cs typeface="Calibri"/>
            </a:rPr>
            <a:t>- Markér rækkerne på tallene til venstre - højreklik og vælg Skjul.
</a:t>
          </a:r>
        </a:p>
      </xdr:txBody>
    </xdr:sp>
    <xdr:clientData/>
  </xdr:twoCellAnchor>
  <xdr:twoCellAnchor>
    <xdr:from>
      <xdr:col>7</xdr:col>
      <xdr:colOff>161925</xdr:colOff>
      <xdr:row>12</xdr:row>
      <xdr:rowOff>123825</xdr:rowOff>
    </xdr:from>
    <xdr:to>
      <xdr:col>14</xdr:col>
      <xdr:colOff>95250</xdr:colOff>
      <xdr:row>27</xdr:row>
      <xdr:rowOff>9525</xdr:rowOff>
    </xdr:to>
    <xdr:sp>
      <xdr:nvSpPr>
        <xdr:cNvPr id="2" name="Tekstboks 3"/>
        <xdr:cNvSpPr txBox="1">
          <a:spLocks noChangeArrowheads="1"/>
        </xdr:cNvSpPr>
      </xdr:nvSpPr>
      <xdr:spPr>
        <a:xfrm>
          <a:off x="8277225" y="2590800"/>
          <a:ext cx="4448175" cy="838200"/>
        </a:xfrm>
        <a:prstGeom prst="rect">
          <a:avLst/>
        </a:prstGeom>
        <a:solidFill>
          <a:srgbClr val="BFBFBF">
            <a:alpha val="40000"/>
          </a:srgbClr>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Calibri"/>
              <a:ea typeface="Calibri"/>
              <a:cs typeface="Calibri"/>
            </a:rPr>
            <a:t>Tilpas</a:t>
          </a:r>
          <a:r>
            <a:rPr lang="en-US" cap="none" sz="1200" b="1" i="0" u="none" baseline="0">
              <a:solidFill>
                <a:srgbClr val="000000"/>
              </a:solidFill>
              <a:latin typeface="Calibri"/>
              <a:ea typeface="Calibri"/>
              <a:cs typeface="Calibri"/>
            </a:rPr>
            <a:t> skabelonen</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Hver situation er forskellig. Der er hermed behov for at tilpasse skabelonen til den pågældende producent.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Vælg den fane, som kræver mindst tilpasning til din situation.
</a:t>
          </a:r>
        </a:p>
      </xdr:txBody>
    </xdr:sp>
    <xdr:clientData/>
  </xdr:twoCellAnchor>
  <xdr:twoCellAnchor editAs="oneCell">
    <xdr:from>
      <xdr:col>4</xdr:col>
      <xdr:colOff>142875</xdr:colOff>
      <xdr:row>2</xdr:row>
      <xdr:rowOff>142875</xdr:rowOff>
    </xdr:from>
    <xdr:to>
      <xdr:col>5</xdr:col>
      <xdr:colOff>952500</xdr:colOff>
      <xdr:row>8</xdr:row>
      <xdr:rowOff>161925</xdr:rowOff>
    </xdr:to>
    <xdr:pic>
      <xdr:nvPicPr>
        <xdr:cNvPr id="3" name="Billede 4"/>
        <xdr:cNvPicPr preferRelativeResize="1">
          <a:picLocks noChangeAspect="1"/>
        </xdr:cNvPicPr>
      </xdr:nvPicPr>
      <xdr:blipFill>
        <a:blip r:embed="rId1"/>
        <a:stretch>
          <a:fillRect/>
        </a:stretch>
      </xdr:blipFill>
      <xdr:spPr>
        <a:xfrm>
          <a:off x="5457825" y="600075"/>
          <a:ext cx="1905000" cy="1352550"/>
        </a:xfrm>
        <a:prstGeom prst="rect">
          <a:avLst/>
        </a:prstGeom>
        <a:noFill/>
        <a:ln w="9525" cmpd="sng">
          <a:noFill/>
        </a:ln>
      </xdr:spPr>
    </xdr:pic>
    <xdr:clientData/>
  </xdr:twoCellAnchor>
  <xdr:twoCellAnchor>
    <xdr:from>
      <xdr:col>7</xdr:col>
      <xdr:colOff>161925</xdr:colOff>
      <xdr:row>52</xdr:row>
      <xdr:rowOff>123825</xdr:rowOff>
    </xdr:from>
    <xdr:to>
      <xdr:col>14</xdr:col>
      <xdr:colOff>95250</xdr:colOff>
      <xdr:row>360</xdr:row>
      <xdr:rowOff>142875</xdr:rowOff>
    </xdr:to>
    <xdr:sp>
      <xdr:nvSpPr>
        <xdr:cNvPr id="4" name="Tekstboks 6"/>
        <xdr:cNvSpPr txBox="1">
          <a:spLocks noChangeArrowheads="1"/>
        </xdr:cNvSpPr>
      </xdr:nvSpPr>
      <xdr:spPr>
        <a:xfrm>
          <a:off x="8277225" y="6400800"/>
          <a:ext cx="4448175" cy="1562100"/>
        </a:xfrm>
        <a:prstGeom prst="rect">
          <a:avLst/>
        </a:prstGeom>
        <a:solidFill>
          <a:srgbClr val="BFBFBF">
            <a:alpha val="40000"/>
          </a:srgbClr>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Calibri"/>
              <a:ea typeface="Calibri"/>
              <a:cs typeface="Calibri"/>
            </a:rPr>
            <a:t>Anvendelse
</a:t>
          </a:r>
          <a:r>
            <a:rPr lang="en-US" cap="none" sz="1100" b="0" i="0" u="none" baseline="0">
              <a:solidFill>
                <a:srgbClr val="000000"/>
              </a:solidFill>
              <a:latin typeface="Calibri"/>
              <a:ea typeface="Calibri"/>
              <a:cs typeface="Calibri"/>
            </a:rPr>
            <a:t>Værdikædeanalysen er et regneark, som giver en hurtig mulighed for at beregne økonomien på et specialprodukt i hvert led af værdikæden. Anvendelse af Værdikædeanalysen, herunder tolkning, rådgivning og handling på baggrund af dette er på eget ansvar. Videncentret for Landbrug påtager sig intet ansvar for tab eller skade, som er opstået i forbindelse med brugen af Værdikædeanalysen.
</a:t>
          </a:r>
          <a:r>
            <a:rPr lang="en-US" cap="none" sz="1100" b="0" i="0" u="none" baseline="0">
              <a:solidFill>
                <a:srgbClr val="000000"/>
              </a:solidFill>
              <a:latin typeface="Calibri"/>
              <a:ea typeface="Calibri"/>
              <a:cs typeface="Calibri"/>
            </a:rPr>
            <a:t>- Version 1,1 - Skejby 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19/3 2014.</a:t>
          </a:r>
        </a:p>
      </xdr:txBody>
    </xdr:sp>
    <xdr:clientData/>
  </xdr:twoCellAnchor>
  <xdr:twoCellAnchor>
    <xdr:from>
      <xdr:col>7</xdr:col>
      <xdr:colOff>161925</xdr:colOff>
      <xdr:row>36</xdr:row>
      <xdr:rowOff>0</xdr:rowOff>
    </xdr:from>
    <xdr:to>
      <xdr:col>14</xdr:col>
      <xdr:colOff>95250</xdr:colOff>
      <xdr:row>50</xdr:row>
      <xdr:rowOff>123825</xdr:rowOff>
    </xdr:to>
    <xdr:sp>
      <xdr:nvSpPr>
        <xdr:cNvPr id="5" name="Tekstboks 7"/>
        <xdr:cNvSpPr txBox="1">
          <a:spLocks noChangeArrowheads="1"/>
        </xdr:cNvSpPr>
      </xdr:nvSpPr>
      <xdr:spPr>
        <a:xfrm>
          <a:off x="8277225" y="5038725"/>
          <a:ext cx="4448175" cy="981075"/>
        </a:xfrm>
        <a:prstGeom prst="rect">
          <a:avLst/>
        </a:prstGeom>
        <a:solidFill>
          <a:srgbClr val="BFBFBF">
            <a:alpha val="40000"/>
          </a:srgbClr>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Calibri"/>
              <a:ea typeface="Calibri"/>
              <a:cs typeface="Calibri"/>
            </a:rPr>
            <a:t>Tilpas sideudskrift
</a:t>
          </a:r>
          <a:r>
            <a:rPr lang="en-US" cap="none" sz="1100" b="0" i="0" u="none" baseline="0">
              <a:solidFill>
                <a:srgbClr val="000000"/>
              </a:solidFill>
              <a:latin typeface="Calibri"/>
              <a:ea typeface="Calibri"/>
              <a:cs typeface="Calibri"/>
            </a:rPr>
            <a:t>Når du er færdig med</a:t>
          </a:r>
          <a:r>
            <a:rPr lang="en-US" cap="none" sz="1100" b="0" i="0" u="none" baseline="0">
              <a:solidFill>
                <a:srgbClr val="000000"/>
              </a:solidFill>
              <a:latin typeface="Calibri"/>
              <a:ea typeface="Calibri"/>
              <a:cs typeface="Calibri"/>
            </a:rPr>
            <a:t> din indtastning og de rækker, som ikke bruges er skjult, skal du placere sideskiftene korrekt.
</a:t>
          </a:r>
          <a:r>
            <a:rPr lang="en-US" cap="none" sz="1100" b="0" i="0" u="none" baseline="0">
              <a:solidFill>
                <a:srgbClr val="000000"/>
              </a:solidFill>
              <a:latin typeface="Calibri"/>
              <a:ea typeface="Calibri"/>
              <a:cs typeface="Calibri"/>
            </a:rPr>
            <a:t>- Vælg fanen Vis - vælg Vis sideskift - Træk og slip der hvor sideskiftene er bedst placeret. </a:t>
          </a:r>
        </a:p>
      </xdr:txBody>
    </xdr:sp>
    <xdr:clientData/>
  </xdr:twoCellAnchor>
  <xdr:twoCellAnchor editAs="oneCell">
    <xdr:from>
      <xdr:col>7</xdr:col>
      <xdr:colOff>447675</xdr:colOff>
      <xdr:row>0</xdr:row>
      <xdr:rowOff>142875</xdr:rowOff>
    </xdr:from>
    <xdr:to>
      <xdr:col>12</xdr:col>
      <xdr:colOff>447675</xdr:colOff>
      <xdr:row>6</xdr:row>
      <xdr:rowOff>352425</xdr:rowOff>
    </xdr:to>
    <xdr:pic>
      <xdr:nvPicPr>
        <xdr:cNvPr id="6" name="Billede 1">
          <a:hlinkClick r:id="rId4"/>
        </xdr:cNvPr>
        <xdr:cNvPicPr preferRelativeResize="1">
          <a:picLocks noChangeAspect="1"/>
        </xdr:cNvPicPr>
      </xdr:nvPicPr>
      <xdr:blipFill>
        <a:blip r:embed="rId2"/>
        <a:stretch>
          <a:fillRect/>
        </a:stretch>
      </xdr:blipFill>
      <xdr:spPr>
        <a:xfrm>
          <a:off x="8562975" y="142875"/>
          <a:ext cx="3295650" cy="1619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5" tint="0.39998000860214233"/>
  </sheetPr>
  <dimension ref="A1:I212"/>
  <sheetViews>
    <sheetView showGridLines="0" tabSelected="1" zoomScale="110" zoomScaleNormal="110" zoomScaleSheetLayoutView="80" zoomScalePageLayoutView="232" workbookViewId="0" topLeftCell="A1">
      <selection activeCell="A32" sqref="A32"/>
    </sheetView>
  </sheetViews>
  <sheetFormatPr defaultColWidth="9.140625" defaultRowHeight="15"/>
  <cols>
    <col min="1" max="1" width="39.140625" style="0" customWidth="1"/>
    <col min="2" max="2" width="15.57421875" style="0" customWidth="1"/>
    <col min="3" max="3" width="12.57421875" style="0" customWidth="1"/>
    <col min="4" max="4" width="12.421875" style="0" customWidth="1"/>
    <col min="5" max="6" width="16.421875" style="0" customWidth="1"/>
    <col min="7" max="7" width="9.140625" style="1" customWidth="1"/>
    <col min="8" max="8" width="12.00390625" style="1" bestFit="1" customWidth="1"/>
    <col min="9" max="9" width="10.00390625" style="1" bestFit="1" customWidth="1"/>
    <col min="10" max="16384" width="9.140625" style="1" customWidth="1"/>
  </cols>
  <sheetData>
    <row r="1" spans="1:6" ht="24.75" customHeight="1">
      <c r="A1" s="220" t="s">
        <v>73</v>
      </c>
      <c r="B1" s="221"/>
      <c r="C1" s="221"/>
      <c r="D1" s="221"/>
      <c r="E1" s="221"/>
      <c r="F1" s="222"/>
    </row>
    <row r="2" spans="1:6" ht="11.25" customHeight="1">
      <c r="A2" s="170"/>
      <c r="B2" s="161"/>
      <c r="C2" s="161"/>
      <c r="D2" s="161"/>
      <c r="E2" s="161"/>
      <c r="F2" s="171"/>
    </row>
    <row r="3" spans="1:6" ht="18.75">
      <c r="A3" s="172" t="s">
        <v>0</v>
      </c>
      <c r="B3" s="161"/>
      <c r="C3" s="161"/>
      <c r="D3" s="161"/>
      <c r="E3" s="161"/>
      <c r="F3" s="171"/>
    </row>
    <row r="4" spans="1:6" ht="18.75">
      <c r="A4" s="173" t="s">
        <v>1</v>
      </c>
      <c r="B4" s="161"/>
      <c r="C4" s="162"/>
      <c r="D4" s="161"/>
      <c r="E4" s="161"/>
      <c r="F4" s="171"/>
    </row>
    <row r="5" spans="1:6" ht="18.75">
      <c r="A5" s="173" t="s">
        <v>2</v>
      </c>
      <c r="B5" s="161"/>
      <c r="C5" s="161"/>
      <c r="D5" s="161"/>
      <c r="E5" s="161"/>
      <c r="F5" s="171"/>
    </row>
    <row r="6" spans="1:6" ht="18.75">
      <c r="A6" s="173" t="s">
        <v>3</v>
      </c>
      <c r="B6" s="161"/>
      <c r="C6" s="163"/>
      <c r="D6" s="161"/>
      <c r="E6" s="161"/>
      <c r="F6" s="171"/>
    </row>
    <row r="7" spans="1:6" ht="30">
      <c r="A7" s="173" t="s">
        <v>60</v>
      </c>
      <c r="B7" s="164" t="s">
        <v>42</v>
      </c>
      <c r="C7" s="165" t="s">
        <v>49</v>
      </c>
      <c r="D7" s="165" t="s">
        <v>62</v>
      </c>
      <c r="E7" s="161"/>
      <c r="F7" s="171"/>
    </row>
    <row r="8" spans="1:6" ht="18.75" hidden="1">
      <c r="A8" s="173"/>
      <c r="B8" s="163"/>
      <c r="C8" s="166">
        <f>B9/9.1*10/35</f>
        <v>295.1334379905809</v>
      </c>
      <c r="D8" s="163"/>
      <c r="E8" s="163"/>
      <c r="F8" s="174"/>
    </row>
    <row r="9" spans="1:6" ht="15">
      <c r="A9" s="173" t="s">
        <v>50</v>
      </c>
      <c r="B9" s="167">
        <f>C9+D9</f>
        <v>9400</v>
      </c>
      <c r="C9" s="168">
        <v>2400</v>
      </c>
      <c r="D9" s="168">
        <v>7000</v>
      </c>
      <c r="E9" s="169"/>
      <c r="F9" s="175"/>
    </row>
    <row r="10" spans="1:6" ht="8.25" customHeight="1" thickBot="1">
      <c r="A10" s="176"/>
      <c r="B10" s="177"/>
      <c r="C10" s="177"/>
      <c r="D10" s="177"/>
      <c r="E10" s="177"/>
      <c r="F10" s="178"/>
    </row>
    <row r="11" spans="1:6" s="104" customFormat="1" ht="15">
      <c r="A11" s="199" t="s">
        <v>61</v>
      </c>
      <c r="B11" s="200"/>
      <c r="C11" s="218"/>
      <c r="D11" s="218"/>
      <c r="E11" s="218"/>
      <c r="F11" s="219"/>
    </row>
    <row r="12" spans="1:6" ht="15">
      <c r="A12" s="158" t="s">
        <v>4</v>
      </c>
      <c r="B12" s="159" t="s">
        <v>94</v>
      </c>
      <c r="C12" s="159" t="s">
        <v>6</v>
      </c>
      <c r="D12" s="159" t="s">
        <v>7</v>
      </c>
      <c r="E12" s="159" t="s">
        <v>63</v>
      </c>
      <c r="F12" s="160" t="s">
        <v>8</v>
      </c>
    </row>
    <row r="13" spans="1:6" ht="15">
      <c r="A13" s="13" t="s">
        <v>57</v>
      </c>
      <c r="B13" s="14" t="s">
        <v>17</v>
      </c>
      <c r="C13" s="14">
        <v>0.5</v>
      </c>
      <c r="D13" s="14">
        <v>3.25</v>
      </c>
      <c r="E13" s="105">
        <f>F13*$B$9</f>
        <v>15275</v>
      </c>
      <c r="F13" s="106">
        <f>C13*D13</f>
        <v>1.625</v>
      </c>
    </row>
    <row r="14" spans="1:6" ht="15">
      <c r="A14" s="13" t="s">
        <v>16</v>
      </c>
      <c r="B14" s="14" t="s">
        <v>17</v>
      </c>
      <c r="C14" s="14">
        <v>1.75</v>
      </c>
      <c r="D14" s="14">
        <v>3.25</v>
      </c>
      <c r="E14" s="105">
        <f aca="true" t="shared" si="0" ref="E14:E25">F14*$B$9</f>
        <v>53462.5</v>
      </c>
      <c r="F14" s="106">
        <f aca="true" t="shared" si="1" ref="F14:F25">C14*D14</f>
        <v>5.6875</v>
      </c>
    </row>
    <row r="15" spans="1:6" ht="15">
      <c r="A15" s="13" t="s">
        <v>18</v>
      </c>
      <c r="B15" s="14" t="s">
        <v>19</v>
      </c>
      <c r="C15" s="107">
        <f>7.5/60</f>
        <v>0.125</v>
      </c>
      <c r="D15" s="14">
        <v>60</v>
      </c>
      <c r="E15" s="105">
        <f t="shared" si="0"/>
        <v>70500</v>
      </c>
      <c r="F15" s="106">
        <f t="shared" si="1"/>
        <v>7.5</v>
      </c>
    </row>
    <row r="16" spans="1:6" ht="15">
      <c r="A16" s="13" t="s">
        <v>20</v>
      </c>
      <c r="B16" s="14" t="s">
        <v>21</v>
      </c>
      <c r="C16" s="107">
        <f>1.13/9</f>
        <v>0.12555555555555553</v>
      </c>
      <c r="D16" s="14">
        <v>9</v>
      </c>
      <c r="E16" s="105">
        <f t="shared" si="0"/>
        <v>10621.999999999998</v>
      </c>
      <c r="F16" s="106">
        <f t="shared" si="1"/>
        <v>1.13</v>
      </c>
    </row>
    <row r="17" spans="1:6" ht="15">
      <c r="A17" s="13" t="s">
        <v>22</v>
      </c>
      <c r="B17" s="14" t="s">
        <v>19</v>
      </c>
      <c r="C17" s="107">
        <f>3.75/30</f>
        <v>0.125</v>
      </c>
      <c r="D17" s="14">
        <v>30</v>
      </c>
      <c r="E17" s="105">
        <f t="shared" si="0"/>
        <v>35250</v>
      </c>
      <c r="F17" s="106">
        <f t="shared" si="1"/>
        <v>3.75</v>
      </c>
    </row>
    <row r="18" spans="1:6" ht="15">
      <c r="A18" s="13" t="s">
        <v>23</v>
      </c>
      <c r="B18" s="14" t="s">
        <v>24</v>
      </c>
      <c r="C18" s="14">
        <v>1</v>
      </c>
      <c r="D18" s="14">
        <v>6.61</v>
      </c>
      <c r="E18" s="105">
        <f t="shared" si="0"/>
        <v>62134</v>
      </c>
      <c r="F18" s="106">
        <f>C18*D18</f>
        <v>6.61</v>
      </c>
    </row>
    <row r="19" spans="1:6" ht="15">
      <c r="A19" s="13" t="s">
        <v>25</v>
      </c>
      <c r="B19" s="14" t="s">
        <v>17</v>
      </c>
      <c r="C19" s="14">
        <v>1</v>
      </c>
      <c r="D19" s="14">
        <v>3.22</v>
      </c>
      <c r="E19" s="105">
        <f t="shared" si="0"/>
        <v>30268.000000000004</v>
      </c>
      <c r="F19" s="106">
        <f t="shared" si="1"/>
        <v>3.22</v>
      </c>
    </row>
    <row r="20" spans="1:6" ht="15">
      <c r="A20" s="13" t="s">
        <v>9</v>
      </c>
      <c r="B20" s="14" t="s">
        <v>26</v>
      </c>
      <c r="C20" s="107">
        <f>1/8</f>
        <v>0.125</v>
      </c>
      <c r="D20" s="14">
        <v>150</v>
      </c>
      <c r="E20" s="105">
        <f t="shared" si="0"/>
        <v>176250</v>
      </c>
      <c r="F20" s="106">
        <f t="shared" si="1"/>
        <v>18.75</v>
      </c>
    </row>
    <row r="21" spans="1:6" ht="15">
      <c r="A21" s="13"/>
      <c r="B21" s="14"/>
      <c r="C21" s="14"/>
      <c r="D21" s="14"/>
      <c r="E21" s="105">
        <f t="shared" si="0"/>
        <v>0</v>
      </c>
      <c r="F21" s="106">
        <f t="shared" si="1"/>
        <v>0</v>
      </c>
    </row>
    <row r="22" spans="1:6" ht="15">
      <c r="A22" s="13"/>
      <c r="B22" s="14"/>
      <c r="C22" s="14"/>
      <c r="D22" s="14"/>
      <c r="E22" s="105">
        <f t="shared" si="0"/>
        <v>0</v>
      </c>
      <c r="F22" s="106">
        <f t="shared" si="1"/>
        <v>0</v>
      </c>
    </row>
    <row r="23" spans="1:6" ht="15" hidden="1">
      <c r="A23" s="13"/>
      <c r="B23" s="14"/>
      <c r="C23" s="14"/>
      <c r="D23" s="14"/>
      <c r="E23" s="105">
        <f t="shared" si="0"/>
        <v>0</v>
      </c>
      <c r="F23" s="106">
        <f t="shared" si="1"/>
        <v>0</v>
      </c>
    </row>
    <row r="24" spans="1:6" ht="15" hidden="1">
      <c r="A24" s="13"/>
      <c r="B24" s="14"/>
      <c r="C24" s="14"/>
      <c r="D24" s="14"/>
      <c r="E24" s="105">
        <f t="shared" si="0"/>
        <v>0</v>
      </c>
      <c r="F24" s="106">
        <f t="shared" si="1"/>
        <v>0</v>
      </c>
    </row>
    <row r="25" spans="1:6" ht="15" hidden="1">
      <c r="A25" s="13"/>
      <c r="B25" s="14"/>
      <c r="C25" s="14"/>
      <c r="D25" s="14"/>
      <c r="E25" s="105">
        <f t="shared" si="0"/>
        <v>0</v>
      </c>
      <c r="F25" s="106">
        <f t="shared" si="1"/>
        <v>0</v>
      </c>
    </row>
    <row r="26" spans="1:6" ht="15" hidden="1">
      <c r="A26" s="13"/>
      <c r="B26" s="14"/>
      <c r="C26" s="14"/>
      <c r="D26" s="14"/>
      <c r="E26" s="105">
        <f>F26*$B$9</f>
        <v>0</v>
      </c>
      <c r="F26" s="106">
        <f>C26*D26</f>
        <v>0</v>
      </c>
    </row>
    <row r="27" spans="1:6" ht="15" hidden="1">
      <c r="A27" s="13"/>
      <c r="B27" s="14"/>
      <c r="C27" s="14"/>
      <c r="D27" s="14"/>
      <c r="E27" s="105">
        <f>F27*$B$9</f>
        <v>0</v>
      </c>
      <c r="F27" s="106">
        <f>C27*D27</f>
        <v>0</v>
      </c>
    </row>
    <row r="28" spans="1:6" ht="15">
      <c r="A28" s="15" t="s">
        <v>10</v>
      </c>
      <c r="B28" s="18"/>
      <c r="C28" s="18"/>
      <c r="D28" s="18"/>
      <c r="E28" s="105">
        <f>F28*$B$9</f>
        <v>453761.49999999994</v>
      </c>
      <c r="F28" s="108">
        <f>SUM(F13:F27)</f>
        <v>48.272499999999994</v>
      </c>
    </row>
    <row r="29" spans="1:6" ht="7.5" customHeight="1">
      <c r="A29" s="19"/>
      <c r="B29" s="16"/>
      <c r="C29" s="17"/>
      <c r="D29" s="18"/>
      <c r="E29" s="16"/>
      <c r="F29" s="20"/>
    </row>
    <row r="30" spans="1:6" s="3" customFormat="1" ht="15">
      <c r="A30" s="158" t="s">
        <v>11</v>
      </c>
      <c r="B30" s="182" t="str">
        <f>$B$12</f>
        <v>Enhed</v>
      </c>
      <c r="C30" s="159" t="s">
        <v>65</v>
      </c>
      <c r="D30" s="179" t="s">
        <v>66</v>
      </c>
      <c r="E30" s="159" t="s">
        <v>63</v>
      </c>
      <c r="F30" s="160" t="str">
        <f>$F$12</f>
        <v>Sum pr. enhed</v>
      </c>
    </row>
    <row r="31" spans="1:6" ht="15">
      <c r="A31" s="21" t="s">
        <v>104</v>
      </c>
      <c r="B31" s="183" t="s">
        <v>56</v>
      </c>
      <c r="C31" s="22">
        <v>2000</v>
      </c>
      <c r="D31" s="27">
        <v>1</v>
      </c>
      <c r="E31" s="109">
        <f>C31*D31</f>
        <v>2000</v>
      </c>
      <c r="F31" s="110">
        <f aca="true" t="shared" si="2" ref="F31:F45">E31/$B$9</f>
        <v>0.2127659574468085</v>
      </c>
    </row>
    <row r="32" spans="1:6" ht="15">
      <c r="A32" s="21" t="s">
        <v>12</v>
      </c>
      <c r="B32" s="183" t="s">
        <v>54</v>
      </c>
      <c r="C32" s="22">
        <v>8000</v>
      </c>
      <c r="D32" s="27">
        <v>1</v>
      </c>
      <c r="E32" s="109">
        <f aca="true" t="shared" si="3" ref="E32:E45">C32*D32</f>
        <v>8000</v>
      </c>
      <c r="F32" s="110">
        <f t="shared" si="2"/>
        <v>0.851063829787234</v>
      </c>
    </row>
    <row r="33" spans="1:6" ht="15">
      <c r="A33" s="21" t="s">
        <v>27</v>
      </c>
      <c r="B33" s="183" t="s">
        <v>55</v>
      </c>
      <c r="C33" s="22">
        <v>6000</v>
      </c>
      <c r="D33" s="27">
        <v>1</v>
      </c>
      <c r="E33" s="109">
        <f t="shared" si="3"/>
        <v>6000</v>
      </c>
      <c r="F33" s="110">
        <f t="shared" si="2"/>
        <v>0.6382978723404256</v>
      </c>
    </row>
    <row r="34" spans="1:6" ht="15">
      <c r="A34" s="21" t="s">
        <v>28</v>
      </c>
      <c r="B34" s="183" t="s">
        <v>29</v>
      </c>
      <c r="C34" s="22">
        <f>176*150</f>
        <v>26400</v>
      </c>
      <c r="D34" s="27">
        <v>1</v>
      </c>
      <c r="E34" s="109">
        <f t="shared" si="3"/>
        <v>26400</v>
      </c>
      <c r="F34" s="110">
        <f t="shared" si="2"/>
        <v>2.8085106382978724</v>
      </c>
    </row>
    <row r="35" spans="1:6" ht="15">
      <c r="A35" s="21"/>
      <c r="B35" s="183"/>
      <c r="C35" s="22"/>
      <c r="D35" s="27"/>
      <c r="E35" s="109">
        <f t="shared" si="3"/>
        <v>0</v>
      </c>
      <c r="F35" s="110">
        <f t="shared" si="2"/>
        <v>0</v>
      </c>
    </row>
    <row r="36" spans="1:6" ht="15">
      <c r="A36" s="21"/>
      <c r="B36" s="183"/>
      <c r="C36" s="22"/>
      <c r="D36" s="27"/>
      <c r="E36" s="109">
        <f t="shared" si="3"/>
        <v>0</v>
      </c>
      <c r="F36" s="110">
        <f t="shared" si="2"/>
        <v>0</v>
      </c>
    </row>
    <row r="37" spans="1:6" ht="15" hidden="1">
      <c r="A37" s="21"/>
      <c r="B37" s="183"/>
      <c r="C37" s="22"/>
      <c r="D37" s="27"/>
      <c r="E37" s="109">
        <f t="shared" si="3"/>
        <v>0</v>
      </c>
      <c r="F37" s="110">
        <f t="shared" si="2"/>
        <v>0</v>
      </c>
    </row>
    <row r="38" spans="1:6" ht="15" hidden="1">
      <c r="A38" s="21"/>
      <c r="B38" s="183"/>
      <c r="C38" s="22"/>
      <c r="D38" s="27"/>
      <c r="E38" s="109">
        <f t="shared" si="3"/>
        <v>0</v>
      </c>
      <c r="F38" s="110">
        <f t="shared" si="2"/>
        <v>0</v>
      </c>
    </row>
    <row r="39" spans="1:6" ht="15" hidden="1">
      <c r="A39" s="21"/>
      <c r="B39" s="183"/>
      <c r="C39" s="22"/>
      <c r="D39" s="27"/>
      <c r="E39" s="109">
        <f t="shared" si="3"/>
        <v>0</v>
      </c>
      <c r="F39" s="110">
        <f t="shared" si="2"/>
        <v>0</v>
      </c>
    </row>
    <row r="40" spans="1:6" ht="15" hidden="1">
      <c r="A40" s="21"/>
      <c r="B40" s="183"/>
      <c r="C40" s="22"/>
      <c r="D40" s="27"/>
      <c r="E40" s="109">
        <f t="shared" si="3"/>
        <v>0</v>
      </c>
      <c r="F40" s="110">
        <f t="shared" si="2"/>
        <v>0</v>
      </c>
    </row>
    <row r="41" spans="1:6" ht="15" hidden="1">
      <c r="A41" s="21"/>
      <c r="B41" s="183"/>
      <c r="C41" s="22"/>
      <c r="D41" s="27"/>
      <c r="E41" s="109">
        <f t="shared" si="3"/>
        <v>0</v>
      </c>
      <c r="F41" s="110">
        <f t="shared" si="2"/>
        <v>0</v>
      </c>
    </row>
    <row r="42" spans="1:6" ht="15" hidden="1">
      <c r="A42" s="21"/>
      <c r="B42" s="183"/>
      <c r="C42" s="22"/>
      <c r="D42" s="27"/>
      <c r="E42" s="109">
        <f t="shared" si="3"/>
        <v>0</v>
      </c>
      <c r="F42" s="110">
        <f t="shared" si="2"/>
        <v>0</v>
      </c>
    </row>
    <row r="43" spans="1:6" ht="15" hidden="1">
      <c r="A43" s="21"/>
      <c r="B43" s="183"/>
      <c r="C43" s="22"/>
      <c r="D43" s="27"/>
      <c r="E43" s="109">
        <f t="shared" si="3"/>
        <v>0</v>
      </c>
      <c r="F43" s="110">
        <f t="shared" si="2"/>
        <v>0</v>
      </c>
    </row>
    <row r="44" spans="1:6" ht="15" hidden="1">
      <c r="A44" s="21"/>
      <c r="B44" s="183"/>
      <c r="C44" s="22"/>
      <c r="D44" s="27"/>
      <c r="E44" s="109">
        <f t="shared" si="3"/>
        <v>0</v>
      </c>
      <c r="F44" s="110">
        <f t="shared" si="2"/>
        <v>0</v>
      </c>
    </row>
    <row r="45" spans="1:6" ht="15" hidden="1">
      <c r="A45" s="21"/>
      <c r="B45" s="183"/>
      <c r="C45" s="22"/>
      <c r="D45" s="27"/>
      <c r="E45" s="109">
        <f t="shared" si="3"/>
        <v>0</v>
      </c>
      <c r="F45" s="110">
        <f t="shared" si="2"/>
        <v>0</v>
      </c>
    </row>
    <row r="46" spans="1:6" ht="15">
      <c r="A46" s="25" t="s">
        <v>13</v>
      </c>
      <c r="B46" s="26"/>
      <c r="C46" s="109">
        <f>SUM(C31:C45)</f>
        <v>42400</v>
      </c>
      <c r="D46" s="184">
        <f>AVERAGE(D31:D45)</f>
        <v>1</v>
      </c>
      <c r="E46" s="109">
        <f>SUM(E31:E45)</f>
        <v>42400</v>
      </c>
      <c r="F46" s="185">
        <f>E46/$B$9</f>
        <v>4.51063829787234</v>
      </c>
    </row>
    <row r="47" spans="1:6" ht="7.5" customHeight="1">
      <c r="A47" s="25"/>
      <c r="B47" s="29"/>
      <c r="C47" s="28"/>
      <c r="D47" s="26"/>
      <c r="E47" s="23"/>
      <c r="F47" s="24"/>
    </row>
    <row r="48" spans="1:6" s="3" customFormat="1" ht="15">
      <c r="A48" s="158" t="s">
        <v>53</v>
      </c>
      <c r="B48" s="4" t="str">
        <f>B12</f>
        <v>Enhed</v>
      </c>
      <c r="C48" s="159" t="s">
        <v>65</v>
      </c>
      <c r="D48" s="179" t="s">
        <v>66</v>
      </c>
      <c r="E48" s="159" t="s">
        <v>63</v>
      </c>
      <c r="F48" s="160" t="str">
        <f>$F$12</f>
        <v>Sum pr. enhed</v>
      </c>
    </row>
    <row r="49" spans="1:6" ht="15">
      <c r="A49" s="30" t="s">
        <v>30</v>
      </c>
      <c r="B49" s="33"/>
      <c r="C49" s="33">
        <v>3000</v>
      </c>
      <c r="D49" s="181">
        <v>0.75</v>
      </c>
      <c r="E49" s="37">
        <f aca="true" t="shared" si="4" ref="E49:E62">C49*D49</f>
        <v>2250</v>
      </c>
      <c r="F49" s="34">
        <f>E49/$B$9</f>
        <v>0.2393617021276596</v>
      </c>
    </row>
    <row r="50" spans="1:6" ht="15">
      <c r="A50" s="30" t="s">
        <v>31</v>
      </c>
      <c r="B50" s="33"/>
      <c r="C50" s="33">
        <v>15000</v>
      </c>
      <c r="D50" s="181">
        <v>0.75</v>
      </c>
      <c r="E50" s="37">
        <f t="shared" si="4"/>
        <v>11250</v>
      </c>
      <c r="F50" s="34">
        <f aca="true" t="shared" si="5" ref="F50:F61">E50/$B$9</f>
        <v>1.196808510638298</v>
      </c>
    </row>
    <row r="51" spans="1:6" ht="15">
      <c r="A51" s="30" t="s">
        <v>84</v>
      </c>
      <c r="B51" s="33"/>
      <c r="C51" s="33">
        <v>10000</v>
      </c>
      <c r="D51" s="181">
        <v>0.75</v>
      </c>
      <c r="E51" s="37">
        <f t="shared" si="4"/>
        <v>7500</v>
      </c>
      <c r="F51" s="34">
        <f t="shared" si="5"/>
        <v>0.7978723404255319</v>
      </c>
    </row>
    <row r="52" spans="1:6" ht="15">
      <c r="A52" s="30" t="s">
        <v>32</v>
      </c>
      <c r="B52" s="33"/>
      <c r="C52" s="33">
        <v>7000</v>
      </c>
      <c r="D52" s="181">
        <v>0.75</v>
      </c>
      <c r="E52" s="37">
        <f t="shared" si="4"/>
        <v>5250</v>
      </c>
      <c r="F52" s="34">
        <f t="shared" si="5"/>
        <v>0.5585106382978723</v>
      </c>
    </row>
    <row r="53" spans="1:6" ht="15">
      <c r="A53" s="30" t="s">
        <v>33</v>
      </c>
      <c r="B53" s="33"/>
      <c r="C53" s="33">
        <v>25000</v>
      </c>
      <c r="D53" s="181">
        <v>0.75</v>
      </c>
      <c r="E53" s="37">
        <f t="shared" si="4"/>
        <v>18750</v>
      </c>
      <c r="F53" s="34">
        <f t="shared" si="5"/>
        <v>1.9946808510638299</v>
      </c>
    </row>
    <row r="54" spans="1:6" ht="15">
      <c r="A54" s="30" t="s">
        <v>34</v>
      </c>
      <c r="B54" s="33"/>
      <c r="C54" s="33">
        <v>25000</v>
      </c>
      <c r="D54" s="181">
        <v>0.75</v>
      </c>
      <c r="E54" s="37">
        <f t="shared" si="4"/>
        <v>18750</v>
      </c>
      <c r="F54" s="34">
        <f t="shared" si="5"/>
        <v>1.9946808510638299</v>
      </c>
    </row>
    <row r="55" spans="1:6" ht="15">
      <c r="A55" s="30" t="s">
        <v>35</v>
      </c>
      <c r="B55" s="33"/>
      <c r="C55" s="33">
        <v>80000</v>
      </c>
      <c r="D55" s="181">
        <v>0.75</v>
      </c>
      <c r="E55" s="37">
        <f t="shared" si="4"/>
        <v>60000</v>
      </c>
      <c r="F55" s="34">
        <f t="shared" si="5"/>
        <v>6.382978723404255</v>
      </c>
    </row>
    <row r="56" spans="1:6" ht="15">
      <c r="A56" s="30"/>
      <c r="B56" s="33"/>
      <c r="C56" s="33"/>
      <c r="D56" s="181"/>
      <c r="E56" s="37">
        <f t="shared" si="4"/>
        <v>0</v>
      </c>
      <c r="F56" s="34">
        <f t="shared" si="5"/>
        <v>0</v>
      </c>
    </row>
    <row r="57" spans="1:6" ht="15">
      <c r="A57" s="30"/>
      <c r="B57" s="33"/>
      <c r="C57" s="33"/>
      <c r="D57" s="181"/>
      <c r="E57" s="37">
        <f t="shared" si="4"/>
        <v>0</v>
      </c>
      <c r="F57" s="34">
        <f t="shared" si="5"/>
        <v>0</v>
      </c>
    </row>
    <row r="58" spans="1:6" ht="15" hidden="1">
      <c r="A58" s="30"/>
      <c r="B58" s="33"/>
      <c r="C58" s="33"/>
      <c r="D58" s="181"/>
      <c r="E58" s="37">
        <f t="shared" si="4"/>
        <v>0</v>
      </c>
      <c r="F58" s="34">
        <f t="shared" si="5"/>
        <v>0</v>
      </c>
    </row>
    <row r="59" spans="1:6" ht="15" hidden="1">
      <c r="A59" s="30"/>
      <c r="B59" s="33"/>
      <c r="C59" s="33"/>
      <c r="D59" s="181"/>
      <c r="E59" s="37">
        <f t="shared" si="4"/>
        <v>0</v>
      </c>
      <c r="F59" s="34">
        <f t="shared" si="5"/>
        <v>0</v>
      </c>
    </row>
    <row r="60" spans="1:6" ht="15" hidden="1">
      <c r="A60" s="30"/>
      <c r="B60" s="33"/>
      <c r="C60" s="33"/>
      <c r="D60" s="181"/>
      <c r="E60" s="37">
        <f t="shared" si="4"/>
        <v>0</v>
      </c>
      <c r="F60" s="34">
        <f t="shared" si="5"/>
        <v>0</v>
      </c>
    </row>
    <row r="61" spans="1:6" ht="15" hidden="1">
      <c r="A61" s="30"/>
      <c r="B61" s="33"/>
      <c r="C61" s="33"/>
      <c r="D61" s="181"/>
      <c r="E61" s="37">
        <f t="shared" si="4"/>
        <v>0</v>
      </c>
      <c r="F61" s="34">
        <f t="shared" si="5"/>
        <v>0</v>
      </c>
    </row>
    <row r="62" spans="1:6" ht="15" hidden="1">
      <c r="A62" s="30"/>
      <c r="B62" s="33"/>
      <c r="C62" s="33"/>
      <c r="D62" s="181"/>
      <c r="E62" s="37">
        <f t="shared" si="4"/>
        <v>0</v>
      </c>
      <c r="F62" s="34">
        <f>E62/$B$9</f>
        <v>0</v>
      </c>
    </row>
    <row r="63" spans="1:6" ht="15">
      <c r="A63" s="35" t="s">
        <v>64</v>
      </c>
      <c r="B63" s="33"/>
      <c r="C63" s="37">
        <f>SUM(C49:C62)</f>
        <v>165000</v>
      </c>
      <c r="D63" s="180">
        <f>AVERAGE(D49:D62)</f>
        <v>0.75</v>
      </c>
      <c r="E63" s="37">
        <f>SUM(E49:E62)</f>
        <v>123750</v>
      </c>
      <c r="F63" s="201">
        <f>SUM(F49:F62)</f>
        <v>13.164893617021278</v>
      </c>
    </row>
    <row r="64" spans="1:9" ht="7.5" customHeight="1">
      <c r="A64" s="35"/>
      <c r="B64" s="31"/>
      <c r="C64" s="32"/>
      <c r="D64" s="36"/>
      <c r="E64" s="37"/>
      <c r="F64" s="34"/>
      <c r="I64" s="2"/>
    </row>
    <row r="65" spans="1:9" ht="15">
      <c r="A65" s="38"/>
      <c r="B65" s="39"/>
      <c r="C65" s="40"/>
      <c r="D65" s="36"/>
      <c r="E65" s="39"/>
      <c r="F65" s="41"/>
      <c r="I65" s="2"/>
    </row>
    <row r="66" spans="1:9" s="3" customFormat="1" ht="15.75" thickBot="1">
      <c r="A66" s="42" t="s">
        <v>95</v>
      </c>
      <c r="B66" s="39"/>
      <c r="C66" s="40"/>
      <c r="D66" s="36"/>
      <c r="E66" s="43">
        <f>F66*$C$9</f>
        <v>158275.27659574468</v>
      </c>
      <c r="F66" s="44">
        <f>F28+F46+F63</f>
        <v>65.94803191489362</v>
      </c>
      <c r="I66" s="4"/>
    </row>
    <row r="67" spans="1:9" ht="7.5" customHeight="1" thickBot="1" thickTop="1">
      <c r="A67" s="45"/>
      <c r="B67" s="46"/>
      <c r="C67" s="47"/>
      <c r="D67" s="48"/>
      <c r="E67" s="49"/>
      <c r="F67" s="50"/>
      <c r="I67" s="2"/>
    </row>
    <row r="68" spans="1:9" ht="15.75" thickBot="1">
      <c r="A68" s="1"/>
      <c r="B68" s="1"/>
      <c r="C68" s="5"/>
      <c r="D68" s="5"/>
      <c r="E68" s="1"/>
      <c r="F68" s="1"/>
      <c r="I68" s="2"/>
    </row>
    <row r="69" spans="1:6" s="104" customFormat="1" ht="15">
      <c r="A69" s="197" t="s">
        <v>96</v>
      </c>
      <c r="B69" s="198"/>
      <c r="C69" s="223"/>
      <c r="D69" s="223"/>
      <c r="E69" s="223"/>
      <c r="F69" s="224"/>
    </row>
    <row r="70" spans="1:6" ht="15">
      <c r="A70" s="158" t="s">
        <v>4</v>
      </c>
      <c r="B70" s="159" t="s">
        <v>94</v>
      </c>
      <c r="C70" s="159" t="s">
        <v>6</v>
      </c>
      <c r="D70" s="159" t="s">
        <v>7</v>
      </c>
      <c r="E70" s="159" t="s">
        <v>63</v>
      </c>
      <c r="F70" s="160" t="s">
        <v>8</v>
      </c>
    </row>
    <row r="71" spans="1:6" ht="15">
      <c r="A71" s="114" t="s">
        <v>37</v>
      </c>
      <c r="B71" s="115" t="s">
        <v>58</v>
      </c>
      <c r="C71" s="115">
        <v>18</v>
      </c>
      <c r="D71" s="115">
        <v>575</v>
      </c>
      <c r="E71" s="116">
        <f>C71*D71</f>
        <v>10350</v>
      </c>
      <c r="F71" s="117">
        <f>E71/$C$9</f>
        <v>4.3125</v>
      </c>
    </row>
    <row r="72" spans="1:6" ht="15">
      <c r="A72" s="114" t="s">
        <v>38</v>
      </c>
      <c r="B72" s="115" t="s">
        <v>44</v>
      </c>
      <c r="C72" s="115">
        <v>2400</v>
      </c>
      <c r="D72" s="115">
        <v>0.8</v>
      </c>
      <c r="E72" s="116">
        <f aca="true" t="shared" si="6" ref="E72:E85">C72*D72</f>
        <v>1920</v>
      </c>
      <c r="F72" s="117">
        <f aca="true" t="shared" si="7" ref="F72:F85">E72/$C$9</f>
        <v>0.8</v>
      </c>
    </row>
    <row r="73" spans="1:6" ht="15">
      <c r="A73" s="114" t="s">
        <v>9</v>
      </c>
      <c r="B73" s="115"/>
      <c r="C73" s="186">
        <v>18</v>
      </c>
      <c r="D73" s="115">
        <v>150</v>
      </c>
      <c r="E73" s="116">
        <f t="shared" si="6"/>
        <v>2700</v>
      </c>
      <c r="F73" s="117">
        <f t="shared" si="7"/>
        <v>1.125</v>
      </c>
    </row>
    <row r="74" spans="1:6" ht="15">
      <c r="A74" s="114"/>
      <c r="B74" s="115"/>
      <c r="C74" s="186"/>
      <c r="D74" s="115"/>
      <c r="E74" s="116">
        <f t="shared" si="6"/>
        <v>0</v>
      </c>
      <c r="F74" s="117">
        <f t="shared" si="7"/>
        <v>0</v>
      </c>
    </row>
    <row r="75" spans="1:6" ht="15" hidden="1">
      <c r="A75" s="114"/>
      <c r="B75" s="115"/>
      <c r="C75" s="186"/>
      <c r="D75" s="115"/>
      <c r="E75" s="116">
        <f t="shared" si="6"/>
        <v>0</v>
      </c>
      <c r="F75" s="117">
        <f t="shared" si="7"/>
        <v>0</v>
      </c>
    </row>
    <row r="76" spans="1:6" ht="15" hidden="1">
      <c r="A76" s="114"/>
      <c r="B76" s="115"/>
      <c r="C76" s="115"/>
      <c r="D76" s="115"/>
      <c r="E76" s="116">
        <f t="shared" si="6"/>
        <v>0</v>
      </c>
      <c r="F76" s="117">
        <f t="shared" si="7"/>
        <v>0</v>
      </c>
    </row>
    <row r="77" spans="1:6" ht="15" hidden="1">
      <c r="A77" s="114"/>
      <c r="B77" s="115"/>
      <c r="C77" s="115"/>
      <c r="D77" s="115"/>
      <c r="E77" s="116">
        <f t="shared" si="6"/>
        <v>0</v>
      </c>
      <c r="F77" s="117">
        <f t="shared" si="7"/>
        <v>0</v>
      </c>
    </row>
    <row r="78" spans="1:6" ht="15" hidden="1">
      <c r="A78" s="114"/>
      <c r="B78" s="115"/>
      <c r="C78" s="186"/>
      <c r="D78" s="115"/>
      <c r="E78" s="116">
        <f t="shared" si="6"/>
        <v>0</v>
      </c>
      <c r="F78" s="117">
        <f t="shared" si="7"/>
        <v>0</v>
      </c>
    </row>
    <row r="79" spans="1:6" ht="15" hidden="1">
      <c r="A79" s="114"/>
      <c r="B79" s="115"/>
      <c r="C79" s="115"/>
      <c r="D79" s="115"/>
      <c r="E79" s="116">
        <f t="shared" si="6"/>
        <v>0</v>
      </c>
      <c r="F79" s="117">
        <f t="shared" si="7"/>
        <v>0</v>
      </c>
    </row>
    <row r="80" spans="1:6" ht="15" hidden="1">
      <c r="A80" s="114"/>
      <c r="B80" s="115"/>
      <c r="C80" s="115"/>
      <c r="D80" s="115"/>
      <c r="E80" s="116">
        <f t="shared" si="6"/>
        <v>0</v>
      </c>
      <c r="F80" s="117">
        <f t="shared" si="7"/>
        <v>0</v>
      </c>
    </row>
    <row r="81" spans="1:6" ht="15" hidden="1">
      <c r="A81" s="114"/>
      <c r="B81" s="115"/>
      <c r="C81" s="115"/>
      <c r="D81" s="115"/>
      <c r="E81" s="116">
        <f t="shared" si="6"/>
        <v>0</v>
      </c>
      <c r="F81" s="117">
        <f t="shared" si="7"/>
        <v>0</v>
      </c>
    </row>
    <row r="82" spans="1:6" ht="15" hidden="1">
      <c r="A82" s="114"/>
      <c r="B82" s="115"/>
      <c r="C82" s="115"/>
      <c r="D82" s="115"/>
      <c r="E82" s="116">
        <f t="shared" si="6"/>
        <v>0</v>
      </c>
      <c r="F82" s="117">
        <f t="shared" si="7"/>
        <v>0</v>
      </c>
    </row>
    <row r="83" spans="1:6" ht="15" hidden="1">
      <c r="A83" s="114"/>
      <c r="B83" s="115"/>
      <c r="C83" s="115"/>
      <c r="D83" s="115"/>
      <c r="E83" s="116">
        <f t="shared" si="6"/>
        <v>0</v>
      </c>
      <c r="F83" s="117">
        <f t="shared" si="7"/>
        <v>0</v>
      </c>
    </row>
    <row r="84" spans="1:6" ht="15" hidden="1">
      <c r="A84" s="114"/>
      <c r="B84" s="115"/>
      <c r="C84" s="115"/>
      <c r="D84" s="115"/>
      <c r="E84" s="116">
        <f t="shared" si="6"/>
        <v>0</v>
      </c>
      <c r="F84" s="117">
        <f t="shared" si="7"/>
        <v>0</v>
      </c>
    </row>
    <row r="85" spans="1:6" ht="15" hidden="1">
      <c r="A85" s="114"/>
      <c r="B85" s="115"/>
      <c r="C85" s="115"/>
      <c r="D85" s="115"/>
      <c r="E85" s="116">
        <f t="shared" si="6"/>
        <v>0</v>
      </c>
      <c r="F85" s="117">
        <f t="shared" si="7"/>
        <v>0</v>
      </c>
    </row>
    <row r="86" spans="1:6" ht="15">
      <c r="A86" s="118" t="s">
        <v>10</v>
      </c>
      <c r="B86" s="121"/>
      <c r="C86" s="121"/>
      <c r="D86" s="121"/>
      <c r="E86" s="116">
        <f>F86*$B$9</f>
        <v>58632.5</v>
      </c>
      <c r="F86" s="187">
        <f>SUM(F71:F85)</f>
        <v>6.2375</v>
      </c>
    </row>
    <row r="87" spans="1:6" ht="7.5" customHeight="1">
      <c r="A87" s="188"/>
      <c r="B87" s="119"/>
      <c r="C87" s="120"/>
      <c r="D87" s="121"/>
      <c r="E87" s="119"/>
      <c r="F87" s="189"/>
    </row>
    <row r="88" spans="1:6" s="3" customFormat="1" ht="15">
      <c r="A88" s="158" t="s">
        <v>11</v>
      </c>
      <c r="B88" s="182" t="str">
        <f>$B$12</f>
        <v>Enhed</v>
      </c>
      <c r="C88" s="159" t="s">
        <v>65</v>
      </c>
      <c r="D88" s="179" t="s">
        <v>66</v>
      </c>
      <c r="E88" s="159" t="s">
        <v>63</v>
      </c>
      <c r="F88" s="160" t="str">
        <f>$F$12</f>
        <v>Sum pr. enhed</v>
      </c>
    </row>
    <row r="89" spans="1:6" ht="15">
      <c r="A89" s="122"/>
      <c r="B89" s="190"/>
      <c r="C89" s="123"/>
      <c r="D89" s="128"/>
      <c r="E89" s="191">
        <f>C89*D89</f>
        <v>0</v>
      </c>
      <c r="F89" s="192">
        <f>E89/$C$9</f>
        <v>0</v>
      </c>
    </row>
    <row r="90" spans="1:6" ht="15">
      <c r="A90" s="122"/>
      <c r="B90" s="190"/>
      <c r="C90" s="123"/>
      <c r="D90" s="128"/>
      <c r="E90" s="191">
        <f aca="true" t="shared" si="8" ref="E90:E103">C90*D90</f>
        <v>0</v>
      </c>
      <c r="F90" s="192">
        <f aca="true" t="shared" si="9" ref="F90:F103">E90/$C$9</f>
        <v>0</v>
      </c>
    </row>
    <row r="91" spans="1:6" ht="15">
      <c r="A91" s="122"/>
      <c r="B91" s="190"/>
      <c r="C91" s="123"/>
      <c r="D91" s="128"/>
      <c r="E91" s="191">
        <f t="shared" si="8"/>
        <v>0</v>
      </c>
      <c r="F91" s="192">
        <f t="shared" si="9"/>
        <v>0</v>
      </c>
    </row>
    <row r="92" spans="1:6" ht="15">
      <c r="A92" s="122"/>
      <c r="B92" s="190"/>
      <c r="C92" s="123"/>
      <c r="D92" s="128"/>
      <c r="E92" s="191">
        <f t="shared" si="8"/>
        <v>0</v>
      </c>
      <c r="F92" s="192">
        <f t="shared" si="9"/>
        <v>0</v>
      </c>
    </row>
    <row r="93" spans="1:6" ht="15" hidden="1">
      <c r="A93" s="122"/>
      <c r="B93" s="190"/>
      <c r="C93" s="123"/>
      <c r="D93" s="128"/>
      <c r="E93" s="191">
        <f t="shared" si="8"/>
        <v>0</v>
      </c>
      <c r="F93" s="192">
        <f t="shared" si="9"/>
        <v>0</v>
      </c>
    </row>
    <row r="94" spans="1:6" ht="15" hidden="1">
      <c r="A94" s="122"/>
      <c r="B94" s="190"/>
      <c r="C94" s="123"/>
      <c r="D94" s="128"/>
      <c r="E94" s="191">
        <f t="shared" si="8"/>
        <v>0</v>
      </c>
      <c r="F94" s="192">
        <f t="shared" si="9"/>
        <v>0</v>
      </c>
    </row>
    <row r="95" spans="1:6" ht="15" hidden="1">
      <c r="A95" s="122"/>
      <c r="B95" s="190"/>
      <c r="C95" s="123"/>
      <c r="D95" s="128"/>
      <c r="E95" s="191">
        <f t="shared" si="8"/>
        <v>0</v>
      </c>
      <c r="F95" s="192">
        <f t="shared" si="9"/>
        <v>0</v>
      </c>
    </row>
    <row r="96" spans="1:6" ht="15" hidden="1">
      <c r="A96" s="122"/>
      <c r="B96" s="190"/>
      <c r="C96" s="123"/>
      <c r="D96" s="128"/>
      <c r="E96" s="191">
        <f t="shared" si="8"/>
        <v>0</v>
      </c>
      <c r="F96" s="192">
        <f t="shared" si="9"/>
        <v>0</v>
      </c>
    </row>
    <row r="97" spans="1:6" ht="15" hidden="1">
      <c r="A97" s="122"/>
      <c r="B97" s="190"/>
      <c r="C97" s="123"/>
      <c r="D97" s="128"/>
      <c r="E97" s="191">
        <f t="shared" si="8"/>
        <v>0</v>
      </c>
      <c r="F97" s="192">
        <f t="shared" si="9"/>
        <v>0</v>
      </c>
    </row>
    <row r="98" spans="1:6" ht="15" hidden="1">
      <c r="A98" s="122"/>
      <c r="B98" s="190"/>
      <c r="C98" s="123"/>
      <c r="D98" s="128"/>
      <c r="E98" s="191">
        <f t="shared" si="8"/>
        <v>0</v>
      </c>
      <c r="F98" s="192">
        <f t="shared" si="9"/>
        <v>0</v>
      </c>
    </row>
    <row r="99" spans="1:6" ht="15" hidden="1">
      <c r="A99" s="122"/>
      <c r="B99" s="190"/>
      <c r="C99" s="123"/>
      <c r="D99" s="128"/>
      <c r="E99" s="191">
        <f t="shared" si="8"/>
        <v>0</v>
      </c>
      <c r="F99" s="192">
        <f t="shared" si="9"/>
        <v>0</v>
      </c>
    </row>
    <row r="100" spans="1:6" ht="15" hidden="1">
      <c r="A100" s="122"/>
      <c r="B100" s="190"/>
      <c r="C100" s="123"/>
      <c r="D100" s="128"/>
      <c r="E100" s="191">
        <f t="shared" si="8"/>
        <v>0</v>
      </c>
      <c r="F100" s="192">
        <f t="shared" si="9"/>
        <v>0</v>
      </c>
    </row>
    <row r="101" spans="1:6" ht="15" hidden="1">
      <c r="A101" s="122"/>
      <c r="B101" s="190"/>
      <c r="C101" s="123"/>
      <c r="D101" s="128"/>
      <c r="E101" s="191">
        <f t="shared" si="8"/>
        <v>0</v>
      </c>
      <c r="F101" s="192">
        <f t="shared" si="9"/>
        <v>0</v>
      </c>
    </row>
    <row r="102" spans="1:6" ht="15" hidden="1">
      <c r="A102" s="122"/>
      <c r="B102" s="190"/>
      <c r="C102" s="123"/>
      <c r="D102" s="128"/>
      <c r="E102" s="191">
        <f t="shared" si="8"/>
        <v>0</v>
      </c>
      <c r="F102" s="192">
        <f t="shared" si="9"/>
        <v>0</v>
      </c>
    </row>
    <row r="103" spans="1:6" ht="15" hidden="1">
      <c r="A103" s="122"/>
      <c r="B103" s="190"/>
      <c r="C103" s="123"/>
      <c r="D103" s="128"/>
      <c r="E103" s="191">
        <f t="shared" si="8"/>
        <v>0</v>
      </c>
      <c r="F103" s="192">
        <f t="shared" si="9"/>
        <v>0</v>
      </c>
    </row>
    <row r="104" spans="1:6" ht="15">
      <c r="A104" s="126" t="s">
        <v>13</v>
      </c>
      <c r="B104" s="127"/>
      <c r="C104" s="191">
        <f>SUM(C89:C103)</f>
        <v>0</v>
      </c>
      <c r="D104" s="193" t="e">
        <f>AVERAGE(D89:D103)</f>
        <v>#DIV/0!</v>
      </c>
      <c r="E104" s="191">
        <f>SUM(E89:E103)</f>
        <v>0</v>
      </c>
      <c r="F104" s="194">
        <f>E104/$C$9</f>
        <v>0</v>
      </c>
    </row>
    <row r="105" spans="1:6" ht="7.5" customHeight="1">
      <c r="A105" s="126"/>
      <c r="B105" s="130"/>
      <c r="C105" s="129"/>
      <c r="D105" s="127"/>
      <c r="E105" s="124"/>
      <c r="F105" s="125"/>
    </row>
    <row r="106" spans="1:6" s="3" customFormat="1" ht="15">
      <c r="A106" s="158" t="s">
        <v>53</v>
      </c>
      <c r="B106" s="4" t="str">
        <f>B70</f>
        <v>Enhed</v>
      </c>
      <c r="C106" s="159" t="s">
        <v>65</v>
      </c>
      <c r="D106" s="179" t="s">
        <v>66</v>
      </c>
      <c r="E106" s="159" t="s">
        <v>63</v>
      </c>
      <c r="F106" s="160" t="str">
        <f>$F$12</f>
        <v>Sum pr. enhed</v>
      </c>
    </row>
    <row r="107" spans="1:6" ht="15">
      <c r="A107" s="131"/>
      <c r="B107" s="134"/>
      <c r="C107" s="134"/>
      <c r="D107" s="195"/>
      <c r="E107" s="138">
        <f aca="true" t="shared" si="10" ref="E107:E120">C107*D107</f>
        <v>0</v>
      </c>
      <c r="F107" s="135">
        <f>E107/$C$9</f>
        <v>0</v>
      </c>
    </row>
    <row r="108" spans="1:6" ht="15">
      <c r="A108" s="131"/>
      <c r="B108" s="134"/>
      <c r="C108" s="134"/>
      <c r="D108" s="195"/>
      <c r="E108" s="138">
        <f t="shared" si="10"/>
        <v>0</v>
      </c>
      <c r="F108" s="135">
        <f aca="true" t="shared" si="11" ref="F108:F120">E108/$C$9</f>
        <v>0</v>
      </c>
    </row>
    <row r="109" spans="1:6" ht="15">
      <c r="A109" s="131"/>
      <c r="B109" s="134"/>
      <c r="C109" s="134"/>
      <c r="D109" s="195"/>
      <c r="E109" s="138">
        <f t="shared" si="10"/>
        <v>0</v>
      </c>
      <c r="F109" s="135">
        <f t="shared" si="11"/>
        <v>0</v>
      </c>
    </row>
    <row r="110" spans="1:6" ht="15" hidden="1">
      <c r="A110" s="131"/>
      <c r="B110" s="134"/>
      <c r="C110" s="134"/>
      <c r="D110" s="195"/>
      <c r="E110" s="138">
        <f t="shared" si="10"/>
        <v>0</v>
      </c>
      <c r="F110" s="135">
        <f t="shared" si="11"/>
        <v>0</v>
      </c>
    </row>
    <row r="111" spans="1:6" ht="15" hidden="1">
      <c r="A111" s="131"/>
      <c r="B111" s="134"/>
      <c r="C111" s="134"/>
      <c r="D111" s="195"/>
      <c r="E111" s="138">
        <f t="shared" si="10"/>
        <v>0</v>
      </c>
      <c r="F111" s="135">
        <f t="shared" si="11"/>
        <v>0</v>
      </c>
    </row>
    <row r="112" spans="1:6" ht="15" hidden="1">
      <c r="A112" s="131"/>
      <c r="B112" s="134"/>
      <c r="C112" s="134"/>
      <c r="D112" s="195"/>
      <c r="E112" s="138">
        <f t="shared" si="10"/>
        <v>0</v>
      </c>
      <c r="F112" s="135">
        <f t="shared" si="11"/>
        <v>0</v>
      </c>
    </row>
    <row r="113" spans="1:6" ht="15" hidden="1">
      <c r="A113" s="131"/>
      <c r="B113" s="134"/>
      <c r="C113" s="134"/>
      <c r="D113" s="195"/>
      <c r="E113" s="138">
        <f t="shared" si="10"/>
        <v>0</v>
      </c>
      <c r="F113" s="135">
        <f t="shared" si="11"/>
        <v>0</v>
      </c>
    </row>
    <row r="114" spans="1:6" ht="15" hidden="1">
      <c r="A114" s="131"/>
      <c r="B114" s="134"/>
      <c r="C114" s="134"/>
      <c r="D114" s="195"/>
      <c r="E114" s="138">
        <f t="shared" si="10"/>
        <v>0</v>
      </c>
      <c r="F114" s="135">
        <f t="shared" si="11"/>
        <v>0</v>
      </c>
    </row>
    <row r="115" spans="1:6" ht="15" hidden="1">
      <c r="A115" s="131"/>
      <c r="B115" s="134"/>
      <c r="C115" s="134"/>
      <c r="D115" s="195"/>
      <c r="E115" s="138">
        <f t="shared" si="10"/>
        <v>0</v>
      </c>
      <c r="F115" s="135">
        <f t="shared" si="11"/>
        <v>0</v>
      </c>
    </row>
    <row r="116" spans="1:6" ht="15" hidden="1">
      <c r="A116" s="131"/>
      <c r="B116" s="134"/>
      <c r="C116" s="134"/>
      <c r="D116" s="195"/>
      <c r="E116" s="138">
        <f t="shared" si="10"/>
        <v>0</v>
      </c>
      <c r="F116" s="135">
        <f t="shared" si="11"/>
        <v>0</v>
      </c>
    </row>
    <row r="117" spans="1:6" ht="15" hidden="1">
      <c r="A117" s="131"/>
      <c r="B117" s="134"/>
      <c r="C117" s="134"/>
      <c r="D117" s="195"/>
      <c r="E117" s="138">
        <f t="shared" si="10"/>
        <v>0</v>
      </c>
      <c r="F117" s="135">
        <f t="shared" si="11"/>
        <v>0</v>
      </c>
    </row>
    <row r="118" spans="1:6" ht="15" hidden="1">
      <c r="A118" s="131"/>
      <c r="B118" s="134"/>
      <c r="C118" s="134"/>
      <c r="D118" s="195"/>
      <c r="E118" s="138">
        <f t="shared" si="10"/>
        <v>0</v>
      </c>
      <c r="F118" s="135">
        <f t="shared" si="11"/>
        <v>0</v>
      </c>
    </row>
    <row r="119" spans="1:6" ht="15" hidden="1">
      <c r="A119" s="131"/>
      <c r="B119" s="134"/>
      <c r="C119" s="134"/>
      <c r="D119" s="195"/>
      <c r="E119" s="138">
        <f t="shared" si="10"/>
        <v>0</v>
      </c>
      <c r="F119" s="135">
        <f t="shared" si="11"/>
        <v>0</v>
      </c>
    </row>
    <row r="120" spans="1:6" ht="15" hidden="1">
      <c r="A120" s="131"/>
      <c r="B120" s="134"/>
      <c r="C120" s="134"/>
      <c r="D120" s="195"/>
      <c r="E120" s="138">
        <f t="shared" si="10"/>
        <v>0</v>
      </c>
      <c r="F120" s="135">
        <f t="shared" si="11"/>
        <v>0</v>
      </c>
    </row>
    <row r="121" spans="1:6" ht="15">
      <c r="A121" s="136" t="s">
        <v>64</v>
      </c>
      <c r="B121" s="134"/>
      <c r="C121" s="138">
        <f>SUM(C107:C120)</f>
        <v>0</v>
      </c>
      <c r="D121" s="196" t="e">
        <f>AVERAGE(D107:D120)</f>
        <v>#DIV/0!</v>
      </c>
      <c r="E121" s="138">
        <f>SUM(E107:E120)</f>
        <v>0</v>
      </c>
      <c r="F121" s="202">
        <f>SUM(F107:F120)</f>
        <v>0</v>
      </c>
    </row>
    <row r="122" spans="1:9" ht="7.5" customHeight="1">
      <c r="A122" s="136"/>
      <c r="B122" s="132"/>
      <c r="C122" s="133"/>
      <c r="D122" s="137"/>
      <c r="E122" s="138"/>
      <c r="F122" s="135"/>
      <c r="I122" s="2"/>
    </row>
    <row r="123" spans="1:9" ht="15">
      <c r="A123" s="139"/>
      <c r="B123" s="140"/>
      <c r="C123" s="141"/>
      <c r="D123" s="137"/>
      <c r="E123" s="140"/>
      <c r="F123" s="142"/>
      <c r="I123" s="2"/>
    </row>
    <row r="124" spans="1:9" s="3" customFormat="1" ht="15.75" thickBot="1">
      <c r="A124" s="143" t="s">
        <v>95</v>
      </c>
      <c r="B124" s="140"/>
      <c r="C124" s="141"/>
      <c r="D124" s="137"/>
      <c r="E124" s="144">
        <f>F124*$C$9</f>
        <v>173245.27659574468</v>
      </c>
      <c r="F124" s="145">
        <f>F66+F86+F104+F121</f>
        <v>72.18553191489362</v>
      </c>
      <c r="I124" s="4"/>
    </row>
    <row r="125" spans="1:9" ht="7.5" customHeight="1" thickBot="1" thickTop="1">
      <c r="A125" s="146"/>
      <c r="B125" s="147"/>
      <c r="C125" s="148"/>
      <c r="D125" s="149"/>
      <c r="E125" s="150"/>
      <c r="F125" s="151"/>
      <c r="I125" s="2"/>
    </row>
    <row r="126" spans="1:9" s="3" customFormat="1" ht="15.75" thickBot="1">
      <c r="A126" s="1"/>
      <c r="B126" s="1"/>
      <c r="C126" s="5"/>
      <c r="D126" s="5"/>
      <c r="E126" s="1"/>
      <c r="F126" s="1"/>
      <c r="I126" s="4"/>
    </row>
    <row r="127" spans="1:6" s="104" customFormat="1" ht="15">
      <c r="A127" s="199" t="s">
        <v>71</v>
      </c>
      <c r="B127" s="200"/>
      <c r="C127" s="218"/>
      <c r="D127" s="218"/>
      <c r="E127" s="218"/>
      <c r="F127" s="219"/>
    </row>
    <row r="128" spans="1:6" ht="15">
      <c r="A128" s="158" t="s">
        <v>4</v>
      </c>
      <c r="B128" s="159" t="s">
        <v>94</v>
      </c>
      <c r="C128" s="159" t="s">
        <v>6</v>
      </c>
      <c r="D128" s="159" t="s">
        <v>7</v>
      </c>
      <c r="E128" s="159" t="s">
        <v>63</v>
      </c>
      <c r="F128" s="160" t="s">
        <v>8</v>
      </c>
    </row>
    <row r="129" spans="1:6" ht="15">
      <c r="A129" s="13" t="s">
        <v>38</v>
      </c>
      <c r="B129" s="14" t="s">
        <v>45</v>
      </c>
      <c r="C129" s="205">
        <v>7000</v>
      </c>
      <c r="D129" s="107">
        <v>0.8</v>
      </c>
      <c r="E129" s="105">
        <f>C129*D129</f>
        <v>5600</v>
      </c>
      <c r="F129" s="106">
        <f>E129/$D$9</f>
        <v>0.8</v>
      </c>
    </row>
    <row r="130" spans="1:6" ht="15">
      <c r="A130" s="13" t="s">
        <v>43</v>
      </c>
      <c r="B130" s="14"/>
      <c r="C130" s="14">
        <v>1</v>
      </c>
      <c r="D130" s="205">
        <v>18000</v>
      </c>
      <c r="E130" s="105">
        <f aca="true" t="shared" si="12" ref="E130:E143">C130*D130</f>
        <v>18000</v>
      </c>
      <c r="F130" s="106">
        <f aca="true" t="shared" si="13" ref="F130:F143">E130/$D$9</f>
        <v>2.5714285714285716</v>
      </c>
    </row>
    <row r="131" spans="1:6" ht="15">
      <c r="A131" s="13" t="s">
        <v>9</v>
      </c>
      <c r="B131" s="14" t="s">
        <v>26</v>
      </c>
      <c r="C131" s="107">
        <v>337.5</v>
      </c>
      <c r="D131" s="14">
        <v>150</v>
      </c>
      <c r="E131" s="105">
        <f t="shared" si="12"/>
        <v>50625</v>
      </c>
      <c r="F131" s="106">
        <f t="shared" si="13"/>
        <v>7.232142857142857</v>
      </c>
    </row>
    <row r="132" spans="1:6" ht="15">
      <c r="A132" s="13"/>
      <c r="B132" s="14"/>
      <c r="C132" s="107"/>
      <c r="D132" s="14"/>
      <c r="E132" s="105">
        <f t="shared" si="12"/>
        <v>0</v>
      </c>
      <c r="F132" s="106">
        <f t="shared" si="13"/>
        <v>0</v>
      </c>
    </row>
    <row r="133" spans="1:6" ht="15" hidden="1">
      <c r="A133" s="13"/>
      <c r="B133" s="14"/>
      <c r="C133" s="107"/>
      <c r="D133" s="14"/>
      <c r="E133" s="105">
        <f t="shared" si="12"/>
        <v>0</v>
      </c>
      <c r="F133" s="106">
        <f t="shared" si="13"/>
        <v>0</v>
      </c>
    </row>
    <row r="134" spans="1:6" ht="15" hidden="1">
      <c r="A134" s="13"/>
      <c r="B134" s="14"/>
      <c r="C134" s="14"/>
      <c r="D134" s="14"/>
      <c r="E134" s="105">
        <f t="shared" si="12"/>
        <v>0</v>
      </c>
      <c r="F134" s="106">
        <f t="shared" si="13"/>
        <v>0</v>
      </c>
    </row>
    <row r="135" spans="1:6" ht="15" hidden="1">
      <c r="A135" s="13"/>
      <c r="B135" s="14"/>
      <c r="C135" s="14"/>
      <c r="D135" s="14"/>
      <c r="E135" s="105">
        <f t="shared" si="12"/>
        <v>0</v>
      </c>
      <c r="F135" s="106">
        <f t="shared" si="13"/>
        <v>0</v>
      </c>
    </row>
    <row r="136" spans="1:6" ht="15" hidden="1">
      <c r="A136" s="13"/>
      <c r="B136" s="14"/>
      <c r="C136" s="107"/>
      <c r="D136" s="14"/>
      <c r="E136" s="105">
        <f t="shared" si="12"/>
        <v>0</v>
      </c>
      <c r="F136" s="106">
        <f t="shared" si="13"/>
        <v>0</v>
      </c>
    </row>
    <row r="137" spans="1:6" ht="15" hidden="1">
      <c r="A137" s="13"/>
      <c r="B137" s="14"/>
      <c r="C137" s="14"/>
      <c r="D137" s="14"/>
      <c r="E137" s="105">
        <f t="shared" si="12"/>
        <v>0</v>
      </c>
      <c r="F137" s="106">
        <f t="shared" si="13"/>
        <v>0</v>
      </c>
    </row>
    <row r="138" spans="1:6" ht="15" hidden="1">
      <c r="A138" s="13"/>
      <c r="B138" s="14"/>
      <c r="C138" s="14"/>
      <c r="D138" s="14"/>
      <c r="E138" s="105">
        <f t="shared" si="12"/>
        <v>0</v>
      </c>
      <c r="F138" s="106">
        <f t="shared" si="13"/>
        <v>0</v>
      </c>
    </row>
    <row r="139" spans="1:6" ht="15" hidden="1">
      <c r="A139" s="13"/>
      <c r="B139" s="14"/>
      <c r="C139" s="14"/>
      <c r="D139" s="14"/>
      <c r="E139" s="105">
        <f t="shared" si="12"/>
        <v>0</v>
      </c>
      <c r="F139" s="106">
        <f t="shared" si="13"/>
        <v>0</v>
      </c>
    </row>
    <row r="140" spans="1:6" ht="15" hidden="1">
      <c r="A140" s="13"/>
      <c r="B140" s="14"/>
      <c r="C140" s="14"/>
      <c r="D140" s="14"/>
      <c r="E140" s="105">
        <f t="shared" si="12"/>
        <v>0</v>
      </c>
      <c r="F140" s="106">
        <f t="shared" si="13"/>
        <v>0</v>
      </c>
    </row>
    <row r="141" spans="1:6" ht="15" hidden="1">
      <c r="A141" s="13"/>
      <c r="B141" s="14"/>
      <c r="C141" s="14"/>
      <c r="D141" s="14"/>
      <c r="E141" s="105">
        <f t="shared" si="12"/>
        <v>0</v>
      </c>
      <c r="F141" s="106">
        <f t="shared" si="13"/>
        <v>0</v>
      </c>
    </row>
    <row r="142" spans="1:6" ht="15" hidden="1">
      <c r="A142" s="13"/>
      <c r="B142" s="14"/>
      <c r="C142" s="14"/>
      <c r="D142" s="14"/>
      <c r="E142" s="105">
        <f t="shared" si="12"/>
        <v>0</v>
      </c>
      <c r="F142" s="106">
        <f t="shared" si="13"/>
        <v>0</v>
      </c>
    </row>
    <row r="143" spans="1:6" ht="15" hidden="1">
      <c r="A143" s="13"/>
      <c r="B143" s="14"/>
      <c r="C143" s="14"/>
      <c r="D143" s="14"/>
      <c r="E143" s="105">
        <f t="shared" si="12"/>
        <v>0</v>
      </c>
      <c r="F143" s="106">
        <f t="shared" si="13"/>
        <v>0</v>
      </c>
    </row>
    <row r="144" spans="1:6" ht="15">
      <c r="A144" s="15" t="s">
        <v>10</v>
      </c>
      <c r="B144" s="18"/>
      <c r="C144" s="18"/>
      <c r="D144" s="18"/>
      <c r="E144" s="105">
        <f>F144*$B$9</f>
        <v>99673.57142857142</v>
      </c>
      <c r="F144" s="108">
        <f>SUM(F129:F143)</f>
        <v>10.603571428571428</v>
      </c>
    </row>
    <row r="145" spans="1:6" ht="7.5" customHeight="1">
      <c r="A145" s="19"/>
      <c r="B145" s="16"/>
      <c r="C145" s="17"/>
      <c r="D145" s="18"/>
      <c r="E145" s="16"/>
      <c r="F145" s="20"/>
    </row>
    <row r="146" spans="1:6" s="3" customFormat="1" ht="15">
      <c r="A146" s="158" t="s">
        <v>11</v>
      </c>
      <c r="B146" s="182" t="str">
        <f>$B$12</f>
        <v>Enhed</v>
      </c>
      <c r="C146" s="159" t="s">
        <v>65</v>
      </c>
      <c r="D146" s="179" t="s">
        <v>66</v>
      </c>
      <c r="E146" s="159" t="s">
        <v>63</v>
      </c>
      <c r="F146" s="160" t="str">
        <f>$F$12</f>
        <v>Sum pr. enhed</v>
      </c>
    </row>
    <row r="147" spans="1:6" ht="15">
      <c r="A147" s="21"/>
      <c r="B147" s="183"/>
      <c r="C147" s="22"/>
      <c r="D147" s="27"/>
      <c r="E147" s="109">
        <f>C147*D147</f>
        <v>0</v>
      </c>
      <c r="F147" s="110">
        <f>E147/$D$9</f>
        <v>0</v>
      </c>
    </row>
    <row r="148" spans="1:6" ht="15">
      <c r="A148" s="21"/>
      <c r="B148" s="183"/>
      <c r="C148" s="22"/>
      <c r="D148" s="27"/>
      <c r="E148" s="109">
        <f aca="true" t="shared" si="14" ref="E148:E161">C148*D148</f>
        <v>0</v>
      </c>
      <c r="F148" s="110">
        <f aca="true" t="shared" si="15" ref="F148:F161">E148/$D$9</f>
        <v>0</v>
      </c>
    </row>
    <row r="149" spans="1:6" ht="15">
      <c r="A149" s="21"/>
      <c r="B149" s="183"/>
      <c r="C149" s="22"/>
      <c r="D149" s="27"/>
      <c r="E149" s="109">
        <f t="shared" si="14"/>
        <v>0</v>
      </c>
      <c r="F149" s="110">
        <f t="shared" si="15"/>
        <v>0</v>
      </c>
    </row>
    <row r="150" spans="1:6" ht="15" hidden="1">
      <c r="A150" s="21"/>
      <c r="B150" s="183"/>
      <c r="C150" s="22"/>
      <c r="D150" s="27"/>
      <c r="E150" s="109">
        <f t="shared" si="14"/>
        <v>0</v>
      </c>
      <c r="F150" s="110">
        <f t="shared" si="15"/>
        <v>0</v>
      </c>
    </row>
    <row r="151" spans="1:6" ht="15" hidden="1">
      <c r="A151" s="21"/>
      <c r="B151" s="183"/>
      <c r="C151" s="22"/>
      <c r="D151" s="27"/>
      <c r="E151" s="109">
        <f t="shared" si="14"/>
        <v>0</v>
      </c>
      <c r="F151" s="110">
        <f t="shared" si="15"/>
        <v>0</v>
      </c>
    </row>
    <row r="152" spans="1:6" ht="15" hidden="1">
      <c r="A152" s="21"/>
      <c r="B152" s="183"/>
      <c r="C152" s="22"/>
      <c r="D152" s="27"/>
      <c r="E152" s="109">
        <f t="shared" si="14"/>
        <v>0</v>
      </c>
      <c r="F152" s="110">
        <f t="shared" si="15"/>
        <v>0</v>
      </c>
    </row>
    <row r="153" spans="1:6" ht="15" hidden="1">
      <c r="A153" s="21"/>
      <c r="B153" s="183"/>
      <c r="C153" s="22"/>
      <c r="D153" s="27"/>
      <c r="E153" s="109">
        <f t="shared" si="14"/>
        <v>0</v>
      </c>
      <c r="F153" s="110">
        <f t="shared" si="15"/>
        <v>0</v>
      </c>
    </row>
    <row r="154" spans="1:6" ht="15" hidden="1">
      <c r="A154" s="21"/>
      <c r="B154" s="183"/>
      <c r="C154" s="22"/>
      <c r="D154" s="27"/>
      <c r="E154" s="109">
        <f t="shared" si="14"/>
        <v>0</v>
      </c>
      <c r="F154" s="110">
        <f t="shared" si="15"/>
        <v>0</v>
      </c>
    </row>
    <row r="155" spans="1:6" ht="15" hidden="1">
      <c r="A155" s="21"/>
      <c r="B155" s="183"/>
      <c r="C155" s="22"/>
      <c r="D155" s="27"/>
      <c r="E155" s="109">
        <f t="shared" si="14"/>
        <v>0</v>
      </c>
      <c r="F155" s="110">
        <f t="shared" si="15"/>
        <v>0</v>
      </c>
    </row>
    <row r="156" spans="1:6" ht="15" hidden="1">
      <c r="A156" s="21"/>
      <c r="B156" s="183"/>
      <c r="C156" s="22"/>
      <c r="D156" s="27"/>
      <c r="E156" s="109">
        <f t="shared" si="14"/>
        <v>0</v>
      </c>
      <c r="F156" s="110">
        <f t="shared" si="15"/>
        <v>0</v>
      </c>
    </row>
    <row r="157" spans="1:6" ht="15" hidden="1">
      <c r="A157" s="21"/>
      <c r="B157" s="183"/>
      <c r="C157" s="22"/>
      <c r="D157" s="27"/>
      <c r="E157" s="109">
        <f t="shared" si="14"/>
        <v>0</v>
      </c>
      <c r="F157" s="110">
        <f t="shared" si="15"/>
        <v>0</v>
      </c>
    </row>
    <row r="158" spans="1:6" ht="15" hidden="1">
      <c r="A158" s="21"/>
      <c r="B158" s="183"/>
      <c r="C158" s="22"/>
      <c r="D158" s="27"/>
      <c r="E158" s="109">
        <f t="shared" si="14"/>
        <v>0</v>
      </c>
      <c r="F158" s="110">
        <f t="shared" si="15"/>
        <v>0</v>
      </c>
    </row>
    <row r="159" spans="1:6" ht="15" hidden="1">
      <c r="A159" s="21"/>
      <c r="B159" s="183"/>
      <c r="C159" s="22"/>
      <c r="D159" s="27"/>
      <c r="E159" s="109">
        <f t="shared" si="14"/>
        <v>0</v>
      </c>
      <c r="F159" s="110">
        <f t="shared" si="15"/>
        <v>0</v>
      </c>
    </row>
    <row r="160" spans="1:6" ht="15" hidden="1">
      <c r="A160" s="21"/>
      <c r="B160" s="183"/>
      <c r="C160" s="22"/>
      <c r="D160" s="27"/>
      <c r="E160" s="109">
        <f t="shared" si="14"/>
        <v>0</v>
      </c>
      <c r="F160" s="110">
        <f t="shared" si="15"/>
        <v>0</v>
      </c>
    </row>
    <row r="161" spans="1:6" ht="15" hidden="1">
      <c r="A161" s="21"/>
      <c r="B161" s="183"/>
      <c r="C161" s="22"/>
      <c r="D161" s="27"/>
      <c r="E161" s="109">
        <f t="shared" si="14"/>
        <v>0</v>
      </c>
      <c r="F161" s="110">
        <f t="shared" si="15"/>
        <v>0</v>
      </c>
    </row>
    <row r="162" spans="1:6" ht="15">
      <c r="A162" s="25" t="s">
        <v>13</v>
      </c>
      <c r="B162" s="26"/>
      <c r="C162" s="109">
        <f>SUM(C147:C161)</f>
        <v>0</v>
      </c>
      <c r="D162" s="184" t="e">
        <f>AVERAGE(D147:D161)</f>
        <v>#DIV/0!</v>
      </c>
      <c r="E162" s="109">
        <f>SUM(E147:E161)</f>
        <v>0</v>
      </c>
      <c r="F162" s="185">
        <f>E162/$D$9</f>
        <v>0</v>
      </c>
    </row>
    <row r="163" spans="1:6" ht="7.5" customHeight="1">
      <c r="A163" s="25"/>
      <c r="B163" s="29"/>
      <c r="C163" s="28"/>
      <c r="D163" s="26"/>
      <c r="E163" s="23"/>
      <c r="F163" s="24"/>
    </row>
    <row r="164" spans="1:6" s="3" customFormat="1" ht="15">
      <c r="A164" s="158" t="s">
        <v>53</v>
      </c>
      <c r="B164" s="4" t="str">
        <f>B128</f>
        <v>Enhed</v>
      </c>
      <c r="C164" s="159" t="s">
        <v>65</v>
      </c>
      <c r="D164" s="179" t="s">
        <v>66</v>
      </c>
      <c r="E164" s="159" t="s">
        <v>63</v>
      </c>
      <c r="F164" s="160" t="str">
        <f>$F$12</f>
        <v>Sum pr. enhed</v>
      </c>
    </row>
    <row r="165" spans="1:6" ht="15">
      <c r="A165" s="30"/>
      <c r="B165" s="33"/>
      <c r="C165" s="33"/>
      <c r="D165" s="181"/>
      <c r="E165" s="37">
        <f aca="true" t="shared" si="16" ref="E165:E178">C165*D165</f>
        <v>0</v>
      </c>
      <c r="F165" s="34">
        <f>E165/$D$9</f>
        <v>0</v>
      </c>
    </row>
    <row r="166" spans="1:6" ht="15">
      <c r="A166" s="30"/>
      <c r="B166" s="33"/>
      <c r="C166" s="33"/>
      <c r="D166" s="181"/>
      <c r="E166" s="37">
        <f t="shared" si="16"/>
        <v>0</v>
      </c>
      <c r="F166" s="34">
        <f aca="true" t="shared" si="17" ref="F166:F178">E166/$D$9</f>
        <v>0</v>
      </c>
    </row>
    <row r="167" spans="1:6" ht="15" hidden="1">
      <c r="A167" s="30"/>
      <c r="B167" s="33"/>
      <c r="C167" s="33"/>
      <c r="D167" s="181"/>
      <c r="E167" s="37">
        <f t="shared" si="16"/>
        <v>0</v>
      </c>
      <c r="F167" s="34">
        <f t="shared" si="17"/>
        <v>0</v>
      </c>
    </row>
    <row r="168" spans="1:6" ht="15" hidden="1">
      <c r="A168" s="30"/>
      <c r="B168" s="33"/>
      <c r="C168" s="33"/>
      <c r="D168" s="181"/>
      <c r="E168" s="37">
        <f t="shared" si="16"/>
        <v>0</v>
      </c>
      <c r="F168" s="34">
        <f t="shared" si="17"/>
        <v>0</v>
      </c>
    </row>
    <row r="169" spans="1:6" ht="15" hidden="1">
      <c r="A169" s="30"/>
      <c r="B169" s="33"/>
      <c r="C169" s="33"/>
      <c r="D169" s="181"/>
      <c r="E169" s="37">
        <f t="shared" si="16"/>
        <v>0</v>
      </c>
      <c r="F169" s="34">
        <f t="shared" si="17"/>
        <v>0</v>
      </c>
    </row>
    <row r="170" spans="1:6" ht="15" hidden="1">
      <c r="A170" s="30"/>
      <c r="B170" s="33"/>
      <c r="C170" s="33"/>
      <c r="D170" s="181"/>
      <c r="E170" s="37">
        <f t="shared" si="16"/>
        <v>0</v>
      </c>
      <c r="F170" s="34">
        <f t="shared" si="17"/>
        <v>0</v>
      </c>
    </row>
    <row r="171" spans="1:6" ht="15" hidden="1">
      <c r="A171" s="30"/>
      <c r="B171" s="33"/>
      <c r="C171" s="33"/>
      <c r="D171" s="181"/>
      <c r="E171" s="37">
        <f t="shared" si="16"/>
        <v>0</v>
      </c>
      <c r="F171" s="34">
        <f t="shared" si="17"/>
        <v>0</v>
      </c>
    </row>
    <row r="172" spans="1:6" ht="15" hidden="1">
      <c r="A172" s="30"/>
      <c r="B172" s="33"/>
      <c r="C172" s="33"/>
      <c r="D172" s="181"/>
      <c r="E172" s="37">
        <f t="shared" si="16"/>
        <v>0</v>
      </c>
      <c r="F172" s="34">
        <f t="shared" si="17"/>
        <v>0</v>
      </c>
    </row>
    <row r="173" spans="1:6" ht="15" hidden="1">
      <c r="A173" s="30"/>
      <c r="B173" s="33"/>
      <c r="C173" s="33"/>
      <c r="D173" s="181"/>
      <c r="E173" s="37">
        <f t="shared" si="16"/>
        <v>0</v>
      </c>
      <c r="F173" s="34">
        <f t="shared" si="17"/>
        <v>0</v>
      </c>
    </row>
    <row r="174" spans="1:6" ht="15" hidden="1">
      <c r="A174" s="30"/>
      <c r="B174" s="33"/>
      <c r="C174" s="33"/>
      <c r="D174" s="181"/>
      <c r="E174" s="37">
        <f t="shared" si="16"/>
        <v>0</v>
      </c>
      <c r="F174" s="34">
        <f t="shared" si="17"/>
        <v>0</v>
      </c>
    </row>
    <row r="175" spans="1:6" ht="15" hidden="1">
      <c r="A175" s="30"/>
      <c r="B175" s="33"/>
      <c r="C175" s="33"/>
      <c r="D175" s="181"/>
      <c r="E175" s="37">
        <f t="shared" si="16"/>
        <v>0</v>
      </c>
      <c r="F175" s="34">
        <f t="shared" si="17"/>
        <v>0</v>
      </c>
    </row>
    <row r="176" spans="1:6" ht="15" hidden="1">
      <c r="A176" s="30"/>
      <c r="B176" s="33"/>
      <c r="C176" s="33"/>
      <c r="D176" s="181"/>
      <c r="E176" s="37">
        <f t="shared" si="16"/>
        <v>0</v>
      </c>
      <c r="F176" s="34">
        <f t="shared" si="17"/>
        <v>0</v>
      </c>
    </row>
    <row r="177" spans="1:6" ht="15" hidden="1">
      <c r="A177" s="30"/>
      <c r="B177" s="33"/>
      <c r="C177" s="33"/>
      <c r="D177" s="181"/>
      <c r="E177" s="37">
        <f t="shared" si="16"/>
        <v>0</v>
      </c>
      <c r="F177" s="34">
        <f t="shared" si="17"/>
        <v>0</v>
      </c>
    </row>
    <row r="178" spans="1:6" ht="15" hidden="1">
      <c r="A178" s="30"/>
      <c r="B178" s="33"/>
      <c r="C178" s="33"/>
      <c r="D178" s="181"/>
      <c r="E178" s="37">
        <f t="shared" si="16"/>
        <v>0</v>
      </c>
      <c r="F178" s="34">
        <f t="shared" si="17"/>
        <v>0</v>
      </c>
    </row>
    <row r="179" spans="1:6" ht="15">
      <c r="A179" s="35" t="s">
        <v>64</v>
      </c>
      <c r="B179" s="33"/>
      <c r="C179" s="37">
        <f>SUM(C165:C178)</f>
        <v>0</v>
      </c>
      <c r="D179" s="180" t="e">
        <f>AVERAGE(D165:D178)</f>
        <v>#DIV/0!</v>
      </c>
      <c r="E179" s="37">
        <f>SUM(E165:E178)</f>
        <v>0</v>
      </c>
      <c r="F179" s="201">
        <f>SUM(F165:F178)</f>
        <v>0</v>
      </c>
    </row>
    <row r="180" spans="1:9" ht="7.5" customHeight="1">
      <c r="A180" s="35"/>
      <c r="B180" s="31"/>
      <c r="C180" s="32"/>
      <c r="D180" s="36"/>
      <c r="E180" s="37"/>
      <c r="F180" s="34"/>
      <c r="I180" s="2"/>
    </row>
    <row r="181" spans="1:9" ht="15">
      <c r="A181" s="38"/>
      <c r="B181" s="39"/>
      <c r="C181" s="40"/>
      <c r="D181" s="36"/>
      <c r="E181" s="39"/>
      <c r="F181" s="41"/>
      <c r="I181" s="2"/>
    </row>
    <row r="182" spans="1:9" s="3" customFormat="1" ht="15.75" thickBot="1">
      <c r="A182" s="42" t="s">
        <v>95</v>
      </c>
      <c r="B182" s="39"/>
      <c r="C182" s="40"/>
      <c r="D182" s="36"/>
      <c r="E182" s="43">
        <f>F182*$C$9</f>
        <v>198693.8480243161</v>
      </c>
      <c r="F182" s="44">
        <f>F124+F144+F162+F179</f>
        <v>82.78910334346504</v>
      </c>
      <c r="I182" s="4"/>
    </row>
    <row r="183" spans="1:9" ht="7.5" customHeight="1" thickBot="1" thickTop="1">
      <c r="A183" s="45"/>
      <c r="B183" s="46"/>
      <c r="C183" s="47"/>
      <c r="D183" s="48"/>
      <c r="E183" s="49"/>
      <c r="F183" s="50"/>
      <c r="I183" s="2"/>
    </row>
    <row r="184" spans="1:9" ht="15">
      <c r="A184" s="1"/>
      <c r="B184" s="1"/>
      <c r="C184" s="5"/>
      <c r="D184" s="5"/>
      <c r="E184" s="1"/>
      <c r="F184" s="1"/>
      <c r="I184" s="2"/>
    </row>
    <row r="185" spans="1:9" s="3" customFormat="1" ht="15.75" thickBot="1">
      <c r="A185" s="1"/>
      <c r="B185" s="1"/>
      <c r="C185" s="5"/>
      <c r="D185" s="5"/>
      <c r="E185" s="1"/>
      <c r="F185" s="1"/>
      <c r="I185" s="4"/>
    </row>
    <row r="186" spans="1:9" s="3" customFormat="1" ht="15.75" thickBot="1">
      <c r="A186" s="152" t="s">
        <v>51</v>
      </c>
      <c r="B186" s="153" t="s">
        <v>15</v>
      </c>
      <c r="C186" s="154">
        <v>7560</v>
      </c>
      <c r="D186" s="155">
        <v>3.25</v>
      </c>
      <c r="E186" s="156">
        <f>D186*C186</f>
        <v>24570</v>
      </c>
      <c r="F186" s="157">
        <f>E186/$B$9</f>
        <v>2.6138297872340424</v>
      </c>
      <c r="I186" s="4"/>
    </row>
    <row r="187" spans="1:9" s="3" customFormat="1" ht="15.75" thickBot="1">
      <c r="A187" s="1"/>
      <c r="B187" s="1"/>
      <c r="C187" s="5"/>
      <c r="D187" s="5"/>
      <c r="E187" s="1"/>
      <c r="F187" s="1"/>
      <c r="I187" s="4"/>
    </row>
    <row r="188" spans="1:9" ht="12" customHeight="1">
      <c r="A188" s="112" t="s">
        <v>39</v>
      </c>
      <c r="B188" s="113"/>
      <c r="C188" s="225"/>
      <c r="D188" s="225"/>
      <c r="E188" s="225"/>
      <c r="F188" s="226"/>
      <c r="I188" s="2"/>
    </row>
    <row r="189" spans="1:6" ht="3" customHeight="1">
      <c r="A189" s="6"/>
      <c r="B189" s="2"/>
      <c r="C189" s="7" t="str">
        <f>$C$12</f>
        <v>Antal</v>
      </c>
      <c r="D189" s="7" t="str">
        <f>$D$12</f>
        <v>Kr. </v>
      </c>
      <c r="E189" s="7" t="str">
        <f>$E$12</f>
        <v>Sum i alt</v>
      </c>
      <c r="F189" s="8" t="str">
        <f>$F$12</f>
        <v>Sum pr. enhed</v>
      </c>
    </row>
    <row r="190" spans="1:6" s="111" customFormat="1" ht="15">
      <c r="A190" s="51" t="s">
        <v>40</v>
      </c>
      <c r="B190" s="52" t="s">
        <v>59</v>
      </c>
      <c r="C190" s="53">
        <f>C9</f>
        <v>2400</v>
      </c>
      <c r="D190" s="54">
        <v>55</v>
      </c>
      <c r="E190" s="55">
        <f>C190*D190</f>
        <v>132000</v>
      </c>
      <c r="F190" s="56">
        <f>D190</f>
        <v>55</v>
      </c>
    </row>
    <row r="191" spans="1:6" ht="15">
      <c r="A191" s="57" t="s">
        <v>52</v>
      </c>
      <c r="B191" s="58"/>
      <c r="C191" s="53"/>
      <c r="D191" s="59"/>
      <c r="E191" s="55">
        <f>F191*C190</f>
        <v>173245.27659574468</v>
      </c>
      <c r="F191" s="60">
        <f>F182-F144-F162-F179</f>
        <v>72.18553191489362</v>
      </c>
    </row>
    <row r="192" spans="1:8" s="3" customFormat="1" ht="15.75" thickBot="1">
      <c r="A192" s="61" t="s">
        <v>41</v>
      </c>
      <c r="B192" s="62"/>
      <c r="C192" s="63"/>
      <c r="D192" s="59"/>
      <c r="E192" s="55">
        <f>F192*C9</f>
        <v>-41245.276595744675</v>
      </c>
      <c r="F192" s="64">
        <f>F190-F191</f>
        <v>-17.185531914893616</v>
      </c>
      <c r="H192" s="10"/>
    </row>
    <row r="193" spans="1:8" ht="16.5" thickBot="1" thickTop="1">
      <c r="A193" s="65"/>
      <c r="B193" s="66"/>
      <c r="C193" s="67"/>
      <c r="D193" s="68"/>
      <c r="E193" s="66"/>
      <c r="F193" s="69"/>
      <c r="H193" s="11"/>
    </row>
    <row r="194" spans="1:6" s="3" customFormat="1" ht="15.75" thickBot="1">
      <c r="A194"/>
      <c r="B194"/>
      <c r="C194" s="9"/>
      <c r="D194" s="9"/>
      <c r="E194"/>
      <c r="F194"/>
    </row>
    <row r="195" spans="1:6" ht="15" customHeight="1">
      <c r="A195" s="112" t="s">
        <v>101</v>
      </c>
      <c r="B195" s="113"/>
      <c r="C195" s="225"/>
      <c r="D195" s="225"/>
      <c r="E195" s="225"/>
      <c r="F195" s="226"/>
    </row>
    <row r="196" spans="1:6" ht="15">
      <c r="A196" s="6"/>
      <c r="B196" s="2"/>
      <c r="C196" s="7" t="str">
        <f>$C$12</f>
        <v>Antal</v>
      </c>
      <c r="D196" s="7" t="str">
        <f>$D$12</f>
        <v>Kr. </v>
      </c>
      <c r="E196" s="7" t="str">
        <f>$E$12</f>
        <v>Sum i alt</v>
      </c>
      <c r="F196" s="8" t="str">
        <f>$F$12</f>
        <v>Sum pr. enhed</v>
      </c>
    </row>
    <row r="197" spans="1:6" s="111" customFormat="1" ht="15">
      <c r="A197" s="70" t="s">
        <v>97</v>
      </c>
      <c r="B197" s="71" t="s">
        <v>59</v>
      </c>
      <c r="C197" s="72">
        <f>D9</f>
        <v>7000</v>
      </c>
      <c r="D197" s="73">
        <v>70</v>
      </c>
      <c r="E197" s="74">
        <f>C197*D197</f>
        <v>490000</v>
      </c>
      <c r="F197" s="75">
        <f>D197</f>
        <v>70</v>
      </c>
    </row>
    <row r="198" spans="1:6" ht="15">
      <c r="A198" s="76" t="s">
        <v>98</v>
      </c>
      <c r="B198" s="77"/>
      <c r="C198" s="72"/>
      <c r="D198" s="78"/>
      <c r="E198" s="74">
        <f>F198*D9</f>
        <v>535861.2234042553</v>
      </c>
      <c r="F198" s="75">
        <f>F182-F86-F104-F121</f>
        <v>76.55160334346505</v>
      </c>
    </row>
    <row r="199" spans="1:6" s="3" customFormat="1" ht="15.75" thickBot="1">
      <c r="A199" s="79" t="s">
        <v>46</v>
      </c>
      <c r="B199" s="80"/>
      <c r="C199" s="81"/>
      <c r="D199" s="78"/>
      <c r="E199" s="74">
        <f>F199*D9</f>
        <v>-45861.223404255325</v>
      </c>
      <c r="F199" s="82">
        <f>F197-F198</f>
        <v>-6.551603343465047</v>
      </c>
    </row>
    <row r="200" spans="1:8" ht="16.5" thickBot="1" thickTop="1">
      <c r="A200" s="83"/>
      <c r="B200" s="84"/>
      <c r="C200" s="85"/>
      <c r="D200" s="86"/>
      <c r="E200" s="84"/>
      <c r="F200" s="87"/>
      <c r="H200" s="12"/>
    </row>
    <row r="201" spans="1:6" s="3" customFormat="1" ht="15.75" thickBot="1">
      <c r="A201"/>
      <c r="B201"/>
      <c r="C201"/>
      <c r="D201"/>
      <c r="E201"/>
      <c r="F201"/>
    </row>
    <row r="202" spans="1:6" ht="15" customHeight="1">
      <c r="A202" s="112" t="s">
        <v>47</v>
      </c>
      <c r="B202" s="113"/>
      <c r="C202" s="225"/>
      <c r="D202" s="225"/>
      <c r="E202" s="225"/>
      <c r="F202" s="226"/>
    </row>
    <row r="203" spans="1:6" ht="15">
      <c r="A203" s="6"/>
      <c r="B203" s="2"/>
      <c r="C203" s="7" t="str">
        <f>$C$12</f>
        <v>Antal</v>
      </c>
      <c r="D203" s="7" t="str">
        <f>$D$12</f>
        <v>Kr. </v>
      </c>
      <c r="E203" s="7" t="str">
        <f>$E$12</f>
        <v>Sum i alt</v>
      </c>
      <c r="F203" s="8" t="str">
        <f>$F$12</f>
        <v>Sum pr. enhed</v>
      </c>
    </row>
    <row r="204" spans="1:6" s="111" customFormat="1" ht="15">
      <c r="A204" s="88" t="s">
        <v>48</v>
      </c>
      <c r="B204" s="89"/>
      <c r="C204" s="89"/>
      <c r="D204" s="89"/>
      <c r="E204" s="89">
        <f>E192</f>
        <v>-41245.276595744675</v>
      </c>
      <c r="F204" s="90">
        <f>F192</f>
        <v>-17.185531914893616</v>
      </c>
    </row>
    <row r="205" spans="1:6" ht="15">
      <c r="A205" s="91" t="s">
        <v>99</v>
      </c>
      <c r="B205" s="92"/>
      <c r="C205" s="93"/>
      <c r="D205" s="94"/>
      <c r="E205" s="89">
        <f>E199</f>
        <v>-45861.223404255325</v>
      </c>
      <c r="F205" s="90">
        <f>F199</f>
        <v>-6.551603343465047</v>
      </c>
    </row>
    <row r="206" spans="1:6" s="3" customFormat="1" ht="15">
      <c r="A206" s="91"/>
      <c r="B206" s="92"/>
      <c r="C206" s="93"/>
      <c r="D206" s="94"/>
      <c r="E206" s="89"/>
      <c r="F206" s="90"/>
    </row>
    <row r="207" spans="1:6" ht="15.75" thickBot="1">
      <c r="A207" s="95" t="s">
        <v>100</v>
      </c>
      <c r="B207" s="96"/>
      <c r="C207" s="97"/>
      <c r="D207" s="94"/>
      <c r="E207" s="89">
        <f>E204+E205+E186</f>
        <v>-62536.5</v>
      </c>
      <c r="F207" s="98">
        <f>E207/B9</f>
        <v>-6.65281914893617</v>
      </c>
    </row>
    <row r="208" spans="1:6" ht="16.5" thickBot="1" thickTop="1">
      <c r="A208" s="99"/>
      <c r="B208" s="100"/>
      <c r="C208" s="101"/>
      <c r="D208" s="102"/>
      <c r="E208" s="100"/>
      <c r="F208" s="103"/>
    </row>
    <row r="209" spans="1:6" s="3" customFormat="1" ht="15">
      <c r="A209"/>
      <c r="B209"/>
      <c r="C209"/>
      <c r="D209"/>
      <c r="E209"/>
      <c r="F209"/>
    </row>
    <row r="210" ht="7.5" customHeight="1"/>
    <row r="212" ht="15">
      <c r="F212" s="204"/>
    </row>
  </sheetData>
  <sheetProtection formatRows="0"/>
  <mergeCells count="13">
    <mergeCell ref="C188:D188"/>
    <mergeCell ref="E188:F188"/>
    <mergeCell ref="C195:D195"/>
    <mergeCell ref="E195:F195"/>
    <mergeCell ref="C202:D202"/>
    <mergeCell ref="E202:F202"/>
    <mergeCell ref="C127:D127"/>
    <mergeCell ref="E127:F127"/>
    <mergeCell ref="A1:F1"/>
    <mergeCell ref="C11:D11"/>
    <mergeCell ref="E11:F11"/>
    <mergeCell ref="C69:D69"/>
    <mergeCell ref="E69:F69"/>
  </mergeCells>
  <printOptions/>
  <pageMargins left="0.7086614173228347" right="0.7086614173228347" top="0.15748031496062992" bottom="0.8661417322834646" header="0" footer="0.11811023622047245"/>
  <pageSetup horizontalDpi="600" verticalDpi="600" orientation="portrait" paperSize="9" scale="75" r:id="rId3"/>
  <headerFooter alignWithMargins="0">
    <oddFooter>&amp;L&amp;G
Side &amp;P
&amp;D</oddFooter>
  </headerFooter>
  <rowBreaks count="1" manualBreakCount="1">
    <brk id="125" max="255" man="1"/>
  </rowBreaks>
  <drawing r:id="rId1"/>
  <legacyDrawingHF r:id="rId2"/>
</worksheet>
</file>

<file path=xl/worksheets/sheet2.xml><?xml version="1.0" encoding="utf-8"?>
<worksheet xmlns="http://schemas.openxmlformats.org/spreadsheetml/2006/main" xmlns:r="http://schemas.openxmlformats.org/officeDocument/2006/relationships">
  <sheetPr>
    <tabColor theme="5" tint="0.39998000860214233"/>
  </sheetPr>
  <dimension ref="A1:I367"/>
  <sheetViews>
    <sheetView showGridLines="0" zoomScale="110" zoomScaleNormal="110" zoomScaleSheetLayoutView="80" zoomScalePageLayoutView="232" workbookViewId="0" topLeftCell="A13">
      <selection activeCell="A31" sqref="A31"/>
    </sheetView>
  </sheetViews>
  <sheetFormatPr defaultColWidth="9.140625" defaultRowHeight="15"/>
  <cols>
    <col min="1" max="1" width="39.140625" style="0" customWidth="1"/>
    <col min="2" max="2" width="15.57421875" style="0" customWidth="1"/>
    <col min="3" max="3" width="12.57421875" style="0" customWidth="1"/>
    <col min="4" max="4" width="12.421875" style="0" customWidth="1"/>
    <col min="5" max="6" width="16.421875" style="0" customWidth="1"/>
    <col min="7" max="7" width="9.140625" style="1" customWidth="1"/>
    <col min="8" max="8" width="12.00390625" style="1" bestFit="1" customWidth="1"/>
    <col min="9" max="9" width="10.00390625" style="1" bestFit="1" customWidth="1"/>
    <col min="10" max="16384" width="9.140625" style="1" customWidth="1"/>
  </cols>
  <sheetData>
    <row r="1" spans="1:6" ht="24.75" customHeight="1">
      <c r="A1" s="227" t="s">
        <v>73</v>
      </c>
      <c r="B1" s="228"/>
      <c r="C1" s="228"/>
      <c r="D1" s="228"/>
      <c r="E1" s="228"/>
      <c r="F1" s="229"/>
    </row>
    <row r="2" spans="1:6" ht="11.25" customHeight="1">
      <c r="A2" s="170"/>
      <c r="B2" s="161"/>
      <c r="C2" s="161"/>
      <c r="D2" s="161"/>
      <c r="E2" s="161"/>
      <c r="F2" s="171"/>
    </row>
    <row r="3" spans="1:6" ht="18.75">
      <c r="A3" s="172" t="s">
        <v>0</v>
      </c>
      <c r="B3" s="161"/>
      <c r="C3" s="161"/>
      <c r="D3" s="161"/>
      <c r="E3" s="161"/>
      <c r="F3" s="171"/>
    </row>
    <row r="4" spans="1:6" ht="18.75">
      <c r="A4" s="173" t="s">
        <v>1</v>
      </c>
      <c r="B4" s="161"/>
      <c r="C4" s="162"/>
      <c r="D4" s="161"/>
      <c r="E4" s="161"/>
      <c r="F4" s="171"/>
    </row>
    <row r="5" spans="1:6" ht="18.75">
      <c r="A5" s="173" t="s">
        <v>2</v>
      </c>
      <c r="B5" s="161"/>
      <c r="C5" s="161"/>
      <c r="D5" s="161"/>
      <c r="E5" s="161"/>
      <c r="F5" s="171"/>
    </row>
    <row r="6" spans="1:6" ht="18.75">
      <c r="A6" s="173" t="s">
        <v>3</v>
      </c>
      <c r="B6" s="161"/>
      <c r="C6" s="163"/>
      <c r="D6" s="161"/>
      <c r="E6" s="161"/>
      <c r="F6" s="171"/>
    </row>
    <row r="7" spans="1:6" ht="18.75">
      <c r="A7" s="173" t="s">
        <v>60</v>
      </c>
      <c r="B7" s="164" t="s">
        <v>42</v>
      </c>
      <c r="C7" s="165"/>
      <c r="D7" s="165"/>
      <c r="E7" s="161"/>
      <c r="F7" s="171"/>
    </row>
    <row r="8" spans="1:6" ht="18.75" hidden="1">
      <c r="A8" s="173"/>
      <c r="B8" s="163"/>
      <c r="C8" s="166"/>
      <c r="D8" s="163"/>
      <c r="E8" s="163"/>
      <c r="F8" s="174"/>
    </row>
    <row r="9" spans="1:6" ht="15">
      <c r="A9" s="173" t="s">
        <v>50</v>
      </c>
      <c r="B9" s="167">
        <v>9400</v>
      </c>
      <c r="C9" s="168"/>
      <c r="D9" s="168"/>
      <c r="E9" s="169"/>
      <c r="F9" s="175"/>
    </row>
    <row r="10" spans="1:6" ht="8.25" customHeight="1" thickBot="1">
      <c r="A10" s="176"/>
      <c r="B10" s="177"/>
      <c r="C10" s="177"/>
      <c r="D10" s="177"/>
      <c r="E10" s="177"/>
      <c r="F10" s="178"/>
    </row>
    <row r="11" spans="1:6" s="104" customFormat="1" ht="15">
      <c r="A11" s="199" t="s">
        <v>61</v>
      </c>
      <c r="B11" s="200"/>
      <c r="C11" s="218"/>
      <c r="D11" s="218"/>
      <c r="E11" s="218"/>
      <c r="F11" s="219"/>
    </row>
    <row r="12" spans="1:6" ht="15">
      <c r="A12" s="158" t="s">
        <v>4</v>
      </c>
      <c r="B12" s="159" t="s">
        <v>94</v>
      </c>
      <c r="C12" s="159" t="s">
        <v>6</v>
      </c>
      <c r="D12" s="159" t="s">
        <v>7</v>
      </c>
      <c r="E12" s="159" t="s">
        <v>63</v>
      </c>
      <c r="F12" s="160" t="s">
        <v>8</v>
      </c>
    </row>
    <row r="13" spans="1:6" ht="15">
      <c r="A13" s="13" t="s">
        <v>57</v>
      </c>
      <c r="B13" s="14" t="s">
        <v>17</v>
      </c>
      <c r="C13" s="14">
        <v>0.5</v>
      </c>
      <c r="D13" s="14">
        <v>3.25</v>
      </c>
      <c r="E13" s="105">
        <f>F13*$B$9</f>
        <v>15275</v>
      </c>
      <c r="F13" s="106">
        <f>C13*D13</f>
        <v>1.625</v>
      </c>
    </row>
    <row r="14" spans="1:6" ht="15">
      <c r="A14" s="13" t="s">
        <v>16</v>
      </c>
      <c r="B14" s="14" t="s">
        <v>17</v>
      </c>
      <c r="C14" s="14">
        <v>1.75</v>
      </c>
      <c r="D14" s="14">
        <v>3.25</v>
      </c>
      <c r="E14" s="105">
        <f aca="true" t="shared" si="0" ref="E14:E25">F14*$B$9</f>
        <v>53462.5</v>
      </c>
      <c r="F14" s="106">
        <f aca="true" t="shared" si="1" ref="F14:F25">C14*D14</f>
        <v>5.6875</v>
      </c>
    </row>
    <row r="15" spans="1:6" ht="15">
      <c r="A15" s="13" t="s">
        <v>18</v>
      </c>
      <c r="B15" s="14" t="s">
        <v>19</v>
      </c>
      <c r="C15" s="107">
        <f>7.5/60</f>
        <v>0.125</v>
      </c>
      <c r="D15" s="14">
        <v>60</v>
      </c>
      <c r="E15" s="105">
        <f t="shared" si="0"/>
        <v>70500</v>
      </c>
      <c r="F15" s="106">
        <f t="shared" si="1"/>
        <v>7.5</v>
      </c>
    </row>
    <row r="16" spans="1:6" ht="15">
      <c r="A16" s="13" t="s">
        <v>20</v>
      </c>
      <c r="B16" s="14" t="s">
        <v>21</v>
      </c>
      <c r="C16" s="107">
        <f>1.13/9</f>
        <v>0.12555555555555553</v>
      </c>
      <c r="D16" s="14">
        <v>9</v>
      </c>
      <c r="E16" s="105">
        <f t="shared" si="0"/>
        <v>10621.999999999998</v>
      </c>
      <c r="F16" s="106">
        <f t="shared" si="1"/>
        <v>1.13</v>
      </c>
    </row>
    <row r="17" spans="1:6" ht="15">
      <c r="A17" s="13" t="s">
        <v>22</v>
      </c>
      <c r="B17" s="14" t="s">
        <v>19</v>
      </c>
      <c r="C17" s="107">
        <f>3.75/30</f>
        <v>0.125</v>
      </c>
      <c r="D17" s="14">
        <v>30</v>
      </c>
      <c r="E17" s="105">
        <f t="shared" si="0"/>
        <v>35250</v>
      </c>
      <c r="F17" s="106">
        <f t="shared" si="1"/>
        <v>3.75</v>
      </c>
    </row>
    <row r="18" spans="1:6" ht="15">
      <c r="A18" s="13" t="s">
        <v>23</v>
      </c>
      <c r="B18" s="14" t="s">
        <v>24</v>
      </c>
      <c r="C18" s="14">
        <v>1</v>
      </c>
      <c r="D18" s="14">
        <v>6.61</v>
      </c>
      <c r="E18" s="105">
        <f t="shared" si="0"/>
        <v>62134</v>
      </c>
      <c r="F18" s="106">
        <f>C18*D18</f>
        <v>6.61</v>
      </c>
    </row>
    <row r="19" spans="1:6" ht="15">
      <c r="A19" s="13" t="s">
        <v>25</v>
      </c>
      <c r="B19" s="14" t="s">
        <v>17</v>
      </c>
      <c r="C19" s="14">
        <v>1</v>
      </c>
      <c r="D19" s="14">
        <v>3.22</v>
      </c>
      <c r="E19" s="105">
        <f t="shared" si="0"/>
        <v>30268.000000000004</v>
      </c>
      <c r="F19" s="106">
        <f t="shared" si="1"/>
        <v>3.22</v>
      </c>
    </row>
    <row r="20" spans="1:6" ht="15">
      <c r="A20" s="13" t="s">
        <v>9</v>
      </c>
      <c r="B20" s="14" t="s">
        <v>26</v>
      </c>
      <c r="C20" s="107">
        <f>1/8</f>
        <v>0.125</v>
      </c>
      <c r="D20" s="14">
        <v>150</v>
      </c>
      <c r="E20" s="105">
        <f t="shared" si="0"/>
        <v>176250</v>
      </c>
      <c r="F20" s="106">
        <f t="shared" si="1"/>
        <v>18.75</v>
      </c>
    </row>
    <row r="21" spans="1:6" ht="15">
      <c r="A21" s="13"/>
      <c r="B21" s="14"/>
      <c r="C21" s="14"/>
      <c r="D21" s="14"/>
      <c r="E21" s="105">
        <f t="shared" si="0"/>
        <v>0</v>
      </c>
      <c r="F21" s="106">
        <f t="shared" si="1"/>
        <v>0</v>
      </c>
    </row>
    <row r="22" spans="1:6" ht="15">
      <c r="A22" s="13"/>
      <c r="B22" s="14"/>
      <c r="C22" s="14"/>
      <c r="D22" s="14"/>
      <c r="E22" s="105">
        <f t="shared" si="0"/>
        <v>0</v>
      </c>
      <c r="F22" s="106">
        <f t="shared" si="1"/>
        <v>0</v>
      </c>
    </row>
    <row r="23" spans="1:6" ht="15">
      <c r="A23" s="13"/>
      <c r="B23" s="14"/>
      <c r="C23" s="14"/>
      <c r="D23" s="14"/>
      <c r="E23" s="105">
        <f t="shared" si="0"/>
        <v>0</v>
      </c>
      <c r="F23" s="106">
        <f t="shared" si="1"/>
        <v>0</v>
      </c>
    </row>
    <row r="24" spans="1:6" ht="15">
      <c r="A24" s="13"/>
      <c r="B24" s="14"/>
      <c r="C24" s="14"/>
      <c r="D24" s="14"/>
      <c r="E24" s="105">
        <f t="shared" si="0"/>
        <v>0</v>
      </c>
      <c r="F24" s="106">
        <f t="shared" si="1"/>
        <v>0</v>
      </c>
    </row>
    <row r="25" spans="1:6" ht="15">
      <c r="A25" s="13"/>
      <c r="B25" s="14"/>
      <c r="C25" s="14"/>
      <c r="D25" s="14"/>
      <c r="E25" s="105">
        <f t="shared" si="0"/>
        <v>0</v>
      </c>
      <c r="F25" s="106">
        <f t="shared" si="1"/>
        <v>0</v>
      </c>
    </row>
    <row r="26" spans="1:6" ht="15">
      <c r="A26" s="13"/>
      <c r="B26" s="14"/>
      <c r="C26" s="14"/>
      <c r="D26" s="14"/>
      <c r="E26" s="105">
        <f>F26*$B$9</f>
        <v>0</v>
      </c>
      <c r="F26" s="106">
        <f>C26*D26</f>
        <v>0</v>
      </c>
    </row>
    <row r="27" spans="1:6" ht="15">
      <c r="A27" s="13"/>
      <c r="B27" s="14"/>
      <c r="C27" s="14"/>
      <c r="D27" s="14"/>
      <c r="E27" s="105">
        <f>F27*$B$9</f>
        <v>0</v>
      </c>
      <c r="F27" s="106">
        <f>C27*D27</f>
        <v>0</v>
      </c>
    </row>
    <row r="28" spans="1:6" ht="15">
      <c r="A28" s="15" t="s">
        <v>10</v>
      </c>
      <c r="B28" s="18"/>
      <c r="C28" s="18"/>
      <c r="D28" s="18"/>
      <c r="E28" s="105">
        <f>F28*$B$9</f>
        <v>453761.49999999994</v>
      </c>
      <c r="F28" s="108">
        <f>SUM(F13:F27)</f>
        <v>48.272499999999994</v>
      </c>
    </row>
    <row r="29" spans="1:6" ht="7.5" customHeight="1">
      <c r="A29" s="19"/>
      <c r="B29" s="16"/>
      <c r="C29" s="17"/>
      <c r="D29" s="18"/>
      <c r="E29" s="16"/>
      <c r="F29" s="20"/>
    </row>
    <row r="30" spans="1:6" s="3" customFormat="1" ht="15">
      <c r="A30" s="158" t="s">
        <v>11</v>
      </c>
      <c r="B30" s="182" t="str">
        <f>$B$12</f>
        <v>Enhed</v>
      </c>
      <c r="C30" s="159" t="s">
        <v>65</v>
      </c>
      <c r="D30" s="179" t="s">
        <v>66</v>
      </c>
      <c r="E30" s="159" t="s">
        <v>63</v>
      </c>
      <c r="F30" s="160" t="str">
        <f>$F$12</f>
        <v>Sum pr. enhed</v>
      </c>
    </row>
    <row r="31" spans="1:6" ht="15">
      <c r="A31" s="21" t="s">
        <v>104</v>
      </c>
      <c r="B31" s="183" t="s">
        <v>56</v>
      </c>
      <c r="C31" s="22">
        <v>2000</v>
      </c>
      <c r="D31" s="27">
        <v>1</v>
      </c>
      <c r="E31" s="109">
        <f>C31*D31</f>
        <v>2000</v>
      </c>
      <c r="F31" s="110">
        <f aca="true" t="shared" si="2" ref="F31:F45">E31/$B$9</f>
        <v>0.2127659574468085</v>
      </c>
    </row>
    <row r="32" spans="1:6" ht="15">
      <c r="A32" s="21" t="s">
        <v>12</v>
      </c>
      <c r="B32" s="183" t="s">
        <v>54</v>
      </c>
      <c r="C32" s="22">
        <v>8000</v>
      </c>
      <c r="D32" s="27">
        <v>1</v>
      </c>
      <c r="E32" s="109">
        <f aca="true" t="shared" si="3" ref="E32:E45">C32*D32</f>
        <v>8000</v>
      </c>
      <c r="F32" s="110">
        <f t="shared" si="2"/>
        <v>0.851063829787234</v>
      </c>
    </row>
    <row r="33" spans="1:6" ht="15">
      <c r="A33" s="21" t="s">
        <v>27</v>
      </c>
      <c r="B33" s="183" t="s">
        <v>55</v>
      </c>
      <c r="C33" s="22">
        <v>6000</v>
      </c>
      <c r="D33" s="27">
        <v>1</v>
      </c>
      <c r="E33" s="109">
        <f t="shared" si="3"/>
        <v>6000</v>
      </c>
      <c r="F33" s="110">
        <f t="shared" si="2"/>
        <v>0.6382978723404256</v>
      </c>
    </row>
    <row r="34" spans="1:6" ht="15">
      <c r="A34" s="21" t="s">
        <v>28</v>
      </c>
      <c r="B34" s="183" t="s">
        <v>29</v>
      </c>
      <c r="C34" s="22">
        <f>176*150</f>
        <v>26400</v>
      </c>
      <c r="D34" s="27">
        <v>1</v>
      </c>
      <c r="E34" s="109">
        <f t="shared" si="3"/>
        <v>26400</v>
      </c>
      <c r="F34" s="110">
        <f t="shared" si="2"/>
        <v>2.8085106382978724</v>
      </c>
    </row>
    <row r="35" spans="1:6" ht="15">
      <c r="A35" s="21"/>
      <c r="B35" s="183"/>
      <c r="C35" s="22"/>
      <c r="D35" s="27"/>
      <c r="E35" s="109">
        <f t="shared" si="3"/>
        <v>0</v>
      </c>
      <c r="F35" s="110">
        <f t="shared" si="2"/>
        <v>0</v>
      </c>
    </row>
    <row r="36" spans="1:6" ht="15">
      <c r="A36" s="21"/>
      <c r="B36" s="183"/>
      <c r="C36" s="22"/>
      <c r="D36" s="27"/>
      <c r="E36" s="109">
        <f t="shared" si="3"/>
        <v>0</v>
      </c>
      <c r="F36" s="110">
        <f t="shared" si="2"/>
        <v>0</v>
      </c>
    </row>
    <row r="37" spans="1:6" ht="15">
      <c r="A37" s="21"/>
      <c r="B37" s="183"/>
      <c r="C37" s="22"/>
      <c r="D37" s="27"/>
      <c r="E37" s="109">
        <f t="shared" si="3"/>
        <v>0</v>
      </c>
      <c r="F37" s="110">
        <f t="shared" si="2"/>
        <v>0</v>
      </c>
    </row>
    <row r="38" spans="1:6" ht="15">
      <c r="A38" s="21"/>
      <c r="B38" s="183"/>
      <c r="C38" s="22"/>
      <c r="D38" s="27"/>
      <c r="E38" s="109">
        <f t="shared" si="3"/>
        <v>0</v>
      </c>
      <c r="F38" s="110">
        <f t="shared" si="2"/>
        <v>0</v>
      </c>
    </row>
    <row r="39" spans="1:6" ht="15">
      <c r="A39" s="21"/>
      <c r="B39" s="183"/>
      <c r="C39" s="22"/>
      <c r="D39" s="27"/>
      <c r="E39" s="109">
        <f t="shared" si="3"/>
        <v>0</v>
      </c>
      <c r="F39" s="110">
        <f t="shared" si="2"/>
        <v>0</v>
      </c>
    </row>
    <row r="40" spans="1:6" ht="15">
      <c r="A40" s="21"/>
      <c r="B40" s="183"/>
      <c r="C40" s="22"/>
      <c r="D40" s="27"/>
      <c r="E40" s="109">
        <f t="shared" si="3"/>
        <v>0</v>
      </c>
      <c r="F40" s="110">
        <f t="shared" si="2"/>
        <v>0</v>
      </c>
    </row>
    <row r="41" spans="1:6" ht="15">
      <c r="A41" s="21"/>
      <c r="B41" s="183"/>
      <c r="C41" s="22"/>
      <c r="D41" s="27"/>
      <c r="E41" s="109">
        <f t="shared" si="3"/>
        <v>0</v>
      </c>
      <c r="F41" s="110">
        <f t="shared" si="2"/>
        <v>0</v>
      </c>
    </row>
    <row r="42" spans="1:6" ht="15">
      <c r="A42" s="21"/>
      <c r="B42" s="183"/>
      <c r="C42" s="22"/>
      <c r="D42" s="27"/>
      <c r="E42" s="109">
        <f t="shared" si="3"/>
        <v>0</v>
      </c>
      <c r="F42" s="110">
        <f t="shared" si="2"/>
        <v>0</v>
      </c>
    </row>
    <row r="43" spans="1:6" ht="15">
      <c r="A43" s="21"/>
      <c r="B43" s="183"/>
      <c r="C43" s="22"/>
      <c r="D43" s="27"/>
      <c r="E43" s="109">
        <f t="shared" si="3"/>
        <v>0</v>
      </c>
      <c r="F43" s="110">
        <f t="shared" si="2"/>
        <v>0</v>
      </c>
    </row>
    <row r="44" spans="1:6" ht="15">
      <c r="A44" s="21"/>
      <c r="B44" s="183"/>
      <c r="C44" s="22"/>
      <c r="D44" s="27"/>
      <c r="E44" s="109">
        <f t="shared" si="3"/>
        <v>0</v>
      </c>
      <c r="F44" s="110">
        <f t="shared" si="2"/>
        <v>0</v>
      </c>
    </row>
    <row r="45" spans="1:6" ht="15">
      <c r="A45" s="21"/>
      <c r="B45" s="183"/>
      <c r="C45" s="22"/>
      <c r="D45" s="27"/>
      <c r="E45" s="109">
        <f t="shared" si="3"/>
        <v>0</v>
      </c>
      <c r="F45" s="110">
        <f t="shared" si="2"/>
        <v>0</v>
      </c>
    </row>
    <row r="46" spans="1:6" ht="15">
      <c r="A46" s="25" t="s">
        <v>13</v>
      </c>
      <c r="B46" s="26"/>
      <c r="C46" s="109">
        <f>SUM(C31:C45)</f>
        <v>42400</v>
      </c>
      <c r="D46" s="184">
        <f>AVERAGE(D31:D45)</f>
        <v>1</v>
      </c>
      <c r="E46" s="109">
        <f>SUM(E31:E45)</f>
        <v>42400</v>
      </c>
      <c r="F46" s="185">
        <f>E46/$B$9</f>
        <v>4.51063829787234</v>
      </c>
    </row>
    <row r="47" spans="1:6" ht="7.5" customHeight="1">
      <c r="A47" s="25"/>
      <c r="B47" s="29"/>
      <c r="C47" s="28"/>
      <c r="D47" s="26"/>
      <c r="E47" s="23"/>
      <c r="F47" s="24"/>
    </row>
    <row r="48" spans="1:6" s="3" customFormat="1" ht="15">
      <c r="A48" s="158" t="s">
        <v>53</v>
      </c>
      <c r="B48" s="4" t="str">
        <f>B12</f>
        <v>Enhed</v>
      </c>
      <c r="C48" s="159" t="s">
        <v>65</v>
      </c>
      <c r="D48" s="179" t="s">
        <v>66</v>
      </c>
      <c r="E48" s="159" t="s">
        <v>63</v>
      </c>
      <c r="F48" s="160" t="str">
        <f>$F$12</f>
        <v>Sum pr. enhed</v>
      </c>
    </row>
    <row r="49" spans="1:6" ht="15">
      <c r="A49" s="30" t="s">
        <v>30</v>
      </c>
      <c r="B49" s="33"/>
      <c r="C49" s="33">
        <v>3000</v>
      </c>
      <c r="D49" s="181">
        <v>0.75</v>
      </c>
      <c r="E49" s="37">
        <f aca="true" t="shared" si="4" ref="E49:E62">C49*D49</f>
        <v>2250</v>
      </c>
      <c r="F49" s="34">
        <f>E49/$B$9</f>
        <v>0.2393617021276596</v>
      </c>
    </row>
    <row r="50" spans="1:6" ht="15">
      <c r="A50" s="30" t="s">
        <v>31</v>
      </c>
      <c r="B50" s="33"/>
      <c r="C50" s="33">
        <v>15000</v>
      </c>
      <c r="D50" s="181">
        <v>0.75</v>
      </c>
      <c r="E50" s="37">
        <f t="shared" si="4"/>
        <v>11250</v>
      </c>
      <c r="F50" s="34">
        <f aca="true" t="shared" si="5" ref="F50:F61">E50/$B$9</f>
        <v>1.196808510638298</v>
      </c>
    </row>
    <row r="51" spans="1:6" ht="15">
      <c r="A51" s="30" t="s">
        <v>84</v>
      </c>
      <c r="B51" s="33"/>
      <c r="C51" s="33">
        <v>10000</v>
      </c>
      <c r="D51" s="181">
        <v>0.75</v>
      </c>
      <c r="E51" s="37">
        <f t="shared" si="4"/>
        <v>7500</v>
      </c>
      <c r="F51" s="34">
        <f t="shared" si="5"/>
        <v>0.7978723404255319</v>
      </c>
    </row>
    <row r="52" spans="1:6" ht="15">
      <c r="A52" s="30" t="s">
        <v>32</v>
      </c>
      <c r="B52" s="33"/>
      <c r="C52" s="33">
        <v>7000</v>
      </c>
      <c r="D52" s="181">
        <v>0.75</v>
      </c>
      <c r="E52" s="37">
        <f t="shared" si="4"/>
        <v>5250</v>
      </c>
      <c r="F52" s="34">
        <f t="shared" si="5"/>
        <v>0.5585106382978723</v>
      </c>
    </row>
    <row r="53" spans="1:6" ht="15">
      <c r="A53" s="30" t="s">
        <v>33</v>
      </c>
      <c r="B53" s="33"/>
      <c r="C53" s="33">
        <v>25000</v>
      </c>
      <c r="D53" s="181">
        <v>0.75</v>
      </c>
      <c r="E53" s="37">
        <f t="shared" si="4"/>
        <v>18750</v>
      </c>
      <c r="F53" s="34">
        <f t="shared" si="5"/>
        <v>1.9946808510638299</v>
      </c>
    </row>
    <row r="54" spans="1:6" ht="15">
      <c r="A54" s="30" t="s">
        <v>34</v>
      </c>
      <c r="B54" s="33"/>
      <c r="C54" s="33">
        <v>25000</v>
      </c>
      <c r="D54" s="181">
        <v>0.75</v>
      </c>
      <c r="E54" s="37">
        <f t="shared" si="4"/>
        <v>18750</v>
      </c>
      <c r="F54" s="34">
        <f t="shared" si="5"/>
        <v>1.9946808510638299</v>
      </c>
    </row>
    <row r="55" spans="1:6" ht="15">
      <c r="A55" s="30" t="s">
        <v>35</v>
      </c>
      <c r="B55" s="33"/>
      <c r="C55" s="33">
        <v>80000</v>
      </c>
      <c r="D55" s="181">
        <v>0.75</v>
      </c>
      <c r="E55" s="37">
        <f t="shared" si="4"/>
        <v>60000</v>
      </c>
      <c r="F55" s="34">
        <f t="shared" si="5"/>
        <v>6.382978723404255</v>
      </c>
    </row>
    <row r="56" spans="1:6" ht="15">
      <c r="A56" s="30"/>
      <c r="B56" s="33"/>
      <c r="C56" s="33"/>
      <c r="D56" s="181"/>
      <c r="E56" s="37">
        <f t="shared" si="4"/>
        <v>0</v>
      </c>
      <c r="F56" s="34">
        <f t="shared" si="5"/>
        <v>0</v>
      </c>
    </row>
    <row r="57" spans="1:6" ht="15">
      <c r="A57" s="30"/>
      <c r="B57" s="33"/>
      <c r="C57" s="33"/>
      <c r="D57" s="181"/>
      <c r="E57" s="37">
        <f t="shared" si="4"/>
        <v>0</v>
      </c>
      <c r="F57" s="34">
        <f t="shared" si="5"/>
        <v>0</v>
      </c>
    </row>
    <row r="58" spans="1:6" ht="15">
      <c r="A58" s="30"/>
      <c r="B58" s="33"/>
      <c r="C58" s="33"/>
      <c r="D58" s="181"/>
      <c r="E58" s="37">
        <f t="shared" si="4"/>
        <v>0</v>
      </c>
      <c r="F58" s="34">
        <f t="shared" si="5"/>
        <v>0</v>
      </c>
    </row>
    <row r="59" spans="1:6" ht="15">
      <c r="A59" s="30"/>
      <c r="B59" s="33"/>
      <c r="C59" s="33"/>
      <c r="D59" s="181"/>
      <c r="E59" s="37">
        <f t="shared" si="4"/>
        <v>0</v>
      </c>
      <c r="F59" s="34">
        <f t="shared" si="5"/>
        <v>0</v>
      </c>
    </row>
    <row r="60" spans="1:6" ht="15">
      <c r="A60" s="30"/>
      <c r="B60" s="33"/>
      <c r="C60" s="33"/>
      <c r="D60" s="181"/>
      <c r="E60" s="37">
        <f t="shared" si="4"/>
        <v>0</v>
      </c>
      <c r="F60" s="34">
        <f t="shared" si="5"/>
        <v>0</v>
      </c>
    </row>
    <row r="61" spans="1:6" ht="15">
      <c r="A61" s="30"/>
      <c r="B61" s="33"/>
      <c r="C61" s="33"/>
      <c r="D61" s="181"/>
      <c r="E61" s="37">
        <f t="shared" si="4"/>
        <v>0</v>
      </c>
      <c r="F61" s="34">
        <f t="shared" si="5"/>
        <v>0</v>
      </c>
    </row>
    <row r="62" spans="1:6" ht="15">
      <c r="A62" s="30"/>
      <c r="B62" s="33"/>
      <c r="C62" s="33"/>
      <c r="D62" s="181"/>
      <c r="E62" s="37">
        <f t="shared" si="4"/>
        <v>0</v>
      </c>
      <c r="F62" s="34">
        <f>E62/$B$9</f>
        <v>0</v>
      </c>
    </row>
    <row r="63" spans="1:6" ht="15">
      <c r="A63" s="35" t="s">
        <v>64</v>
      </c>
      <c r="B63" s="33"/>
      <c r="C63" s="37">
        <f>SUM(C49:C62)</f>
        <v>165000</v>
      </c>
      <c r="D63" s="180">
        <f>AVERAGE(D49:D62)</f>
        <v>0.75</v>
      </c>
      <c r="E63" s="37">
        <f>SUM(E49:E62)</f>
        <v>123750</v>
      </c>
      <c r="F63" s="201">
        <f>SUM(F49:F62)</f>
        <v>13.164893617021278</v>
      </c>
    </row>
    <row r="64" spans="1:9" ht="7.5" customHeight="1">
      <c r="A64" s="35"/>
      <c r="B64" s="31"/>
      <c r="C64" s="32"/>
      <c r="D64" s="36"/>
      <c r="E64" s="37"/>
      <c r="F64" s="34"/>
      <c r="I64" s="2"/>
    </row>
    <row r="65" spans="1:9" ht="15">
      <c r="A65" s="38"/>
      <c r="B65" s="39"/>
      <c r="C65" s="40"/>
      <c r="D65" s="36"/>
      <c r="E65" s="39"/>
      <c r="F65" s="41"/>
      <c r="I65" s="2"/>
    </row>
    <row r="66" spans="1:9" s="3" customFormat="1" ht="15.75" thickBot="1">
      <c r="A66" s="42" t="s">
        <v>95</v>
      </c>
      <c r="B66" s="39"/>
      <c r="C66" s="40"/>
      <c r="D66" s="36"/>
      <c r="E66" s="43">
        <f>F66*$B$9</f>
        <v>619911.5</v>
      </c>
      <c r="F66" s="44">
        <f>F28+F46+F63</f>
        <v>65.94803191489362</v>
      </c>
      <c r="I66" s="4"/>
    </row>
    <row r="67" spans="1:9" ht="7.5" customHeight="1" thickBot="1" thickTop="1">
      <c r="A67" s="45"/>
      <c r="B67" s="46"/>
      <c r="C67" s="47"/>
      <c r="D67" s="48"/>
      <c r="E67" s="49"/>
      <c r="F67" s="50"/>
      <c r="I67" s="2"/>
    </row>
    <row r="68" spans="1:9" ht="15.75" thickBot="1">
      <c r="A68" s="1"/>
      <c r="B68" s="1"/>
      <c r="C68" s="5"/>
      <c r="D68" s="5"/>
      <c r="E68" s="1"/>
      <c r="F68" s="1"/>
      <c r="I68" s="2"/>
    </row>
    <row r="69" spans="1:6" s="104" customFormat="1" ht="15">
      <c r="A69" s="197" t="s">
        <v>36</v>
      </c>
      <c r="B69" s="198"/>
      <c r="C69" s="223"/>
      <c r="D69" s="223"/>
      <c r="E69" s="223"/>
      <c r="F69" s="224"/>
    </row>
    <row r="70" spans="1:6" ht="15">
      <c r="A70" s="158" t="s">
        <v>4</v>
      </c>
      <c r="B70" s="159" t="s">
        <v>94</v>
      </c>
      <c r="C70" s="159" t="s">
        <v>6</v>
      </c>
      <c r="D70" s="159" t="s">
        <v>7</v>
      </c>
      <c r="E70" s="159" t="s">
        <v>63</v>
      </c>
      <c r="F70" s="160" t="s">
        <v>8</v>
      </c>
    </row>
    <row r="71" spans="1:6" ht="15">
      <c r="A71" s="114" t="s">
        <v>37</v>
      </c>
      <c r="B71" s="115" t="s">
        <v>58</v>
      </c>
      <c r="C71" s="115">
        <v>18</v>
      </c>
      <c r="D71" s="115">
        <v>575</v>
      </c>
      <c r="E71" s="116">
        <f>C71*D71</f>
        <v>10350</v>
      </c>
      <c r="F71" s="117">
        <f>E71/$B$9</f>
        <v>1.101063829787234</v>
      </c>
    </row>
    <row r="72" spans="1:6" ht="15">
      <c r="A72" s="114" t="s">
        <v>38</v>
      </c>
      <c r="B72" s="115" t="s">
        <v>44</v>
      </c>
      <c r="C72" s="115">
        <v>2400</v>
      </c>
      <c r="D72" s="115">
        <v>0.8</v>
      </c>
      <c r="E72" s="116">
        <f aca="true" t="shared" si="6" ref="E72:E85">C72*D72</f>
        <v>1920</v>
      </c>
      <c r="F72" s="117">
        <f aca="true" t="shared" si="7" ref="F72:F85">E72/$B$9</f>
        <v>0.20425531914893616</v>
      </c>
    </row>
    <row r="73" spans="1:6" ht="15">
      <c r="A73" s="114" t="s">
        <v>9</v>
      </c>
      <c r="B73" s="115"/>
      <c r="C73" s="186">
        <v>18</v>
      </c>
      <c r="D73" s="115">
        <v>150</v>
      </c>
      <c r="E73" s="116">
        <f t="shared" si="6"/>
        <v>2700</v>
      </c>
      <c r="F73" s="117">
        <f t="shared" si="7"/>
        <v>0.2872340425531915</v>
      </c>
    </row>
    <row r="74" spans="1:6" ht="15">
      <c r="A74" s="114"/>
      <c r="B74" s="115"/>
      <c r="C74" s="186"/>
      <c r="D74" s="115"/>
      <c r="E74" s="116">
        <f t="shared" si="6"/>
        <v>0</v>
      </c>
      <c r="F74" s="117">
        <f t="shared" si="7"/>
        <v>0</v>
      </c>
    </row>
    <row r="75" spans="1:6" ht="15">
      <c r="A75" s="114"/>
      <c r="B75" s="115"/>
      <c r="C75" s="186"/>
      <c r="D75" s="115"/>
      <c r="E75" s="116">
        <f t="shared" si="6"/>
        <v>0</v>
      </c>
      <c r="F75" s="117">
        <f t="shared" si="7"/>
        <v>0</v>
      </c>
    </row>
    <row r="76" spans="1:6" ht="15">
      <c r="A76" s="114"/>
      <c r="B76" s="115"/>
      <c r="C76" s="115"/>
      <c r="D76" s="115"/>
      <c r="E76" s="116">
        <f t="shared" si="6"/>
        <v>0</v>
      </c>
      <c r="F76" s="117">
        <f t="shared" si="7"/>
        <v>0</v>
      </c>
    </row>
    <row r="77" spans="1:6" ht="15">
      <c r="A77" s="114"/>
      <c r="B77" s="115"/>
      <c r="C77" s="115"/>
      <c r="D77" s="115"/>
      <c r="E77" s="116">
        <f t="shared" si="6"/>
        <v>0</v>
      </c>
      <c r="F77" s="117">
        <f t="shared" si="7"/>
        <v>0</v>
      </c>
    </row>
    <row r="78" spans="1:6" ht="15">
      <c r="A78" s="114"/>
      <c r="B78" s="115"/>
      <c r="C78" s="186"/>
      <c r="D78" s="115"/>
      <c r="E78" s="116">
        <f t="shared" si="6"/>
        <v>0</v>
      </c>
      <c r="F78" s="117">
        <f t="shared" si="7"/>
        <v>0</v>
      </c>
    </row>
    <row r="79" spans="1:6" ht="15">
      <c r="A79" s="114"/>
      <c r="B79" s="115"/>
      <c r="C79" s="115"/>
      <c r="D79" s="115"/>
      <c r="E79" s="116">
        <f t="shared" si="6"/>
        <v>0</v>
      </c>
      <c r="F79" s="117">
        <f t="shared" si="7"/>
        <v>0</v>
      </c>
    </row>
    <row r="80" spans="1:6" ht="15">
      <c r="A80" s="114"/>
      <c r="B80" s="115"/>
      <c r="C80" s="115"/>
      <c r="D80" s="115"/>
      <c r="E80" s="116">
        <f t="shared" si="6"/>
        <v>0</v>
      </c>
      <c r="F80" s="117">
        <f t="shared" si="7"/>
        <v>0</v>
      </c>
    </row>
    <row r="81" spans="1:6" ht="15">
      <c r="A81" s="114"/>
      <c r="B81" s="115"/>
      <c r="C81" s="115"/>
      <c r="D81" s="115"/>
      <c r="E81" s="116">
        <f t="shared" si="6"/>
        <v>0</v>
      </c>
      <c r="F81" s="117">
        <f t="shared" si="7"/>
        <v>0</v>
      </c>
    </row>
    <row r="82" spans="1:6" ht="15">
      <c r="A82" s="114"/>
      <c r="B82" s="115"/>
      <c r="C82" s="115"/>
      <c r="D82" s="115"/>
      <c r="E82" s="116">
        <f t="shared" si="6"/>
        <v>0</v>
      </c>
      <c r="F82" s="117">
        <f t="shared" si="7"/>
        <v>0</v>
      </c>
    </row>
    <row r="83" spans="1:6" ht="15">
      <c r="A83" s="114"/>
      <c r="B83" s="115"/>
      <c r="C83" s="115"/>
      <c r="D83" s="115"/>
      <c r="E83" s="116">
        <f t="shared" si="6"/>
        <v>0</v>
      </c>
      <c r="F83" s="117">
        <f t="shared" si="7"/>
        <v>0</v>
      </c>
    </row>
    <row r="84" spans="1:6" ht="15">
      <c r="A84" s="114"/>
      <c r="B84" s="115"/>
      <c r="C84" s="115"/>
      <c r="D84" s="115"/>
      <c r="E84" s="116">
        <f t="shared" si="6"/>
        <v>0</v>
      </c>
      <c r="F84" s="117">
        <f t="shared" si="7"/>
        <v>0</v>
      </c>
    </row>
    <row r="85" spans="1:6" ht="15">
      <c r="A85" s="114"/>
      <c r="B85" s="115"/>
      <c r="C85" s="115"/>
      <c r="D85" s="115"/>
      <c r="E85" s="116">
        <f t="shared" si="6"/>
        <v>0</v>
      </c>
      <c r="F85" s="117">
        <f t="shared" si="7"/>
        <v>0</v>
      </c>
    </row>
    <row r="86" spans="1:6" ht="15">
      <c r="A86" s="118" t="s">
        <v>10</v>
      </c>
      <c r="B86" s="121"/>
      <c r="C86" s="121"/>
      <c r="D86" s="121"/>
      <c r="E86" s="116">
        <f>F86*$B$9</f>
        <v>14970.000000000002</v>
      </c>
      <c r="F86" s="187">
        <f>SUM(F71:F85)</f>
        <v>1.5925531914893618</v>
      </c>
    </row>
    <row r="87" spans="1:6" ht="7.5" customHeight="1">
      <c r="A87" s="188"/>
      <c r="B87" s="119"/>
      <c r="C87" s="120"/>
      <c r="D87" s="121"/>
      <c r="E87" s="119"/>
      <c r="F87" s="189"/>
    </row>
    <row r="88" spans="1:6" s="3" customFormat="1" ht="15">
      <c r="A88" s="158" t="s">
        <v>11</v>
      </c>
      <c r="B88" s="182" t="str">
        <f>$B$12</f>
        <v>Enhed</v>
      </c>
      <c r="C88" s="159" t="s">
        <v>65</v>
      </c>
      <c r="D88" s="179" t="s">
        <v>66</v>
      </c>
      <c r="E88" s="159" t="s">
        <v>63</v>
      </c>
      <c r="F88" s="160" t="str">
        <f>$F$12</f>
        <v>Sum pr. enhed</v>
      </c>
    </row>
    <row r="89" spans="1:6" ht="15">
      <c r="A89" s="122"/>
      <c r="B89" s="190"/>
      <c r="C89" s="123"/>
      <c r="D89" s="128"/>
      <c r="E89" s="191">
        <f>C89*D89</f>
        <v>0</v>
      </c>
      <c r="F89" s="192">
        <f>E89/$B$9</f>
        <v>0</v>
      </c>
    </row>
    <row r="90" spans="1:6" ht="15">
      <c r="A90" s="122"/>
      <c r="B90" s="190"/>
      <c r="C90" s="123"/>
      <c r="D90" s="128"/>
      <c r="E90" s="191">
        <f aca="true" t="shared" si="8" ref="E90:E103">C90*D90</f>
        <v>0</v>
      </c>
      <c r="F90" s="192">
        <f aca="true" t="shared" si="9" ref="F90:F103">E90/$B$9</f>
        <v>0</v>
      </c>
    </row>
    <row r="91" spans="1:6" ht="15">
      <c r="A91" s="122"/>
      <c r="B91" s="190"/>
      <c r="C91" s="123"/>
      <c r="D91" s="128"/>
      <c r="E91" s="191">
        <f t="shared" si="8"/>
        <v>0</v>
      </c>
      <c r="F91" s="192">
        <f t="shared" si="9"/>
        <v>0</v>
      </c>
    </row>
    <row r="92" spans="1:6" ht="15">
      <c r="A92" s="122"/>
      <c r="B92" s="190"/>
      <c r="C92" s="123"/>
      <c r="D92" s="128"/>
      <c r="E92" s="191">
        <f t="shared" si="8"/>
        <v>0</v>
      </c>
      <c r="F92" s="192">
        <f t="shared" si="9"/>
        <v>0</v>
      </c>
    </row>
    <row r="93" spans="1:6" ht="15">
      <c r="A93" s="122"/>
      <c r="B93" s="190"/>
      <c r="C93" s="123"/>
      <c r="D93" s="128"/>
      <c r="E93" s="191">
        <f t="shared" si="8"/>
        <v>0</v>
      </c>
      <c r="F93" s="192">
        <f t="shared" si="9"/>
        <v>0</v>
      </c>
    </row>
    <row r="94" spans="1:6" ht="15">
      <c r="A94" s="122"/>
      <c r="B94" s="190"/>
      <c r="C94" s="123"/>
      <c r="D94" s="128"/>
      <c r="E94" s="191">
        <f t="shared" si="8"/>
        <v>0</v>
      </c>
      <c r="F94" s="192">
        <f t="shared" si="9"/>
        <v>0</v>
      </c>
    </row>
    <row r="95" spans="1:6" ht="15">
      <c r="A95" s="122"/>
      <c r="B95" s="190"/>
      <c r="C95" s="123"/>
      <c r="D95" s="128"/>
      <c r="E95" s="191">
        <f t="shared" si="8"/>
        <v>0</v>
      </c>
      <c r="F95" s="192">
        <f t="shared" si="9"/>
        <v>0</v>
      </c>
    </row>
    <row r="96" spans="1:6" ht="15">
      <c r="A96" s="122"/>
      <c r="B96" s="190"/>
      <c r="C96" s="123"/>
      <c r="D96" s="128"/>
      <c r="E96" s="191">
        <f t="shared" si="8"/>
        <v>0</v>
      </c>
      <c r="F96" s="192">
        <f t="shared" si="9"/>
        <v>0</v>
      </c>
    </row>
    <row r="97" spans="1:6" ht="15">
      <c r="A97" s="122"/>
      <c r="B97" s="190"/>
      <c r="C97" s="123"/>
      <c r="D97" s="128"/>
      <c r="E97" s="191">
        <f t="shared" si="8"/>
        <v>0</v>
      </c>
      <c r="F97" s="192">
        <f t="shared" si="9"/>
        <v>0</v>
      </c>
    </row>
    <row r="98" spans="1:6" ht="15">
      <c r="A98" s="122"/>
      <c r="B98" s="190"/>
      <c r="C98" s="123"/>
      <c r="D98" s="128"/>
      <c r="E98" s="191">
        <f t="shared" si="8"/>
        <v>0</v>
      </c>
      <c r="F98" s="192">
        <f t="shared" si="9"/>
        <v>0</v>
      </c>
    </row>
    <row r="99" spans="1:6" ht="15">
      <c r="A99" s="122"/>
      <c r="B99" s="190"/>
      <c r="C99" s="123"/>
      <c r="D99" s="128"/>
      <c r="E99" s="191">
        <f t="shared" si="8"/>
        <v>0</v>
      </c>
      <c r="F99" s="192">
        <f t="shared" si="9"/>
        <v>0</v>
      </c>
    </row>
    <row r="100" spans="1:6" ht="15">
      <c r="A100" s="122"/>
      <c r="B100" s="190"/>
      <c r="C100" s="123"/>
      <c r="D100" s="128"/>
      <c r="E100" s="191">
        <f t="shared" si="8"/>
        <v>0</v>
      </c>
      <c r="F100" s="192">
        <f t="shared" si="9"/>
        <v>0</v>
      </c>
    </row>
    <row r="101" spans="1:6" ht="15">
      <c r="A101" s="122"/>
      <c r="B101" s="190"/>
      <c r="C101" s="123"/>
      <c r="D101" s="128"/>
      <c r="E101" s="191">
        <f t="shared" si="8"/>
        <v>0</v>
      </c>
      <c r="F101" s="192">
        <f t="shared" si="9"/>
        <v>0</v>
      </c>
    </row>
    <row r="102" spans="1:6" ht="15">
      <c r="A102" s="122"/>
      <c r="B102" s="190"/>
      <c r="C102" s="123"/>
      <c r="D102" s="128"/>
      <c r="E102" s="191">
        <f t="shared" si="8"/>
        <v>0</v>
      </c>
      <c r="F102" s="192">
        <f t="shared" si="9"/>
        <v>0</v>
      </c>
    </row>
    <row r="103" spans="1:6" ht="15">
      <c r="A103" s="122"/>
      <c r="B103" s="190"/>
      <c r="C103" s="123"/>
      <c r="D103" s="128"/>
      <c r="E103" s="191">
        <f t="shared" si="8"/>
        <v>0</v>
      </c>
      <c r="F103" s="192">
        <f t="shared" si="9"/>
        <v>0</v>
      </c>
    </row>
    <row r="104" spans="1:6" ht="15">
      <c r="A104" s="126" t="s">
        <v>13</v>
      </c>
      <c r="B104" s="127"/>
      <c r="C104" s="191">
        <f>SUM(C89:C103)</f>
        <v>0</v>
      </c>
      <c r="D104" s="193" t="e">
        <f>AVERAGE(D89:D103)</f>
        <v>#DIV/0!</v>
      </c>
      <c r="E104" s="191">
        <f>SUM(E89:E103)</f>
        <v>0</v>
      </c>
      <c r="F104" s="194">
        <f>E104/$B$9</f>
        <v>0</v>
      </c>
    </row>
    <row r="105" spans="1:6" ht="7.5" customHeight="1">
      <c r="A105" s="126"/>
      <c r="B105" s="130"/>
      <c r="C105" s="129"/>
      <c r="D105" s="127"/>
      <c r="E105" s="124"/>
      <c r="F105" s="125"/>
    </row>
    <row r="106" spans="1:6" s="3" customFormat="1" ht="15">
      <c r="A106" s="158" t="s">
        <v>53</v>
      </c>
      <c r="B106" s="4" t="str">
        <f>B70</f>
        <v>Enhed</v>
      </c>
      <c r="C106" s="159" t="s">
        <v>65</v>
      </c>
      <c r="D106" s="179" t="s">
        <v>66</v>
      </c>
      <c r="E106" s="159" t="s">
        <v>63</v>
      </c>
      <c r="F106" s="160" t="str">
        <f>$F$12</f>
        <v>Sum pr. enhed</v>
      </c>
    </row>
    <row r="107" spans="1:6" ht="15">
      <c r="A107" s="131"/>
      <c r="B107" s="134"/>
      <c r="C107" s="134"/>
      <c r="D107" s="195"/>
      <c r="E107" s="138">
        <f aca="true" t="shared" si="10" ref="E107:E120">C107*D107</f>
        <v>0</v>
      </c>
      <c r="F107" s="135">
        <f>E107/$B$9</f>
        <v>0</v>
      </c>
    </row>
    <row r="108" spans="1:6" ht="15">
      <c r="A108" s="131"/>
      <c r="B108" s="134"/>
      <c r="C108" s="134"/>
      <c r="D108" s="195"/>
      <c r="E108" s="138">
        <f t="shared" si="10"/>
        <v>0</v>
      </c>
      <c r="F108" s="135">
        <f aca="true" t="shared" si="11" ref="F108:F120">E108/$B$9</f>
        <v>0</v>
      </c>
    </row>
    <row r="109" spans="1:6" ht="15">
      <c r="A109" s="131"/>
      <c r="B109" s="134"/>
      <c r="C109" s="134"/>
      <c r="D109" s="195"/>
      <c r="E109" s="138">
        <f t="shared" si="10"/>
        <v>0</v>
      </c>
      <c r="F109" s="135">
        <f t="shared" si="11"/>
        <v>0</v>
      </c>
    </row>
    <row r="110" spans="1:6" ht="15">
      <c r="A110" s="131"/>
      <c r="B110" s="134"/>
      <c r="C110" s="134"/>
      <c r="D110" s="195"/>
      <c r="E110" s="138">
        <f t="shared" si="10"/>
        <v>0</v>
      </c>
      <c r="F110" s="135">
        <f t="shared" si="11"/>
        <v>0</v>
      </c>
    </row>
    <row r="111" spans="1:6" ht="15">
      <c r="A111" s="131"/>
      <c r="B111" s="134"/>
      <c r="C111" s="134"/>
      <c r="D111" s="195"/>
      <c r="E111" s="138">
        <f t="shared" si="10"/>
        <v>0</v>
      </c>
      <c r="F111" s="135">
        <f t="shared" si="11"/>
        <v>0</v>
      </c>
    </row>
    <row r="112" spans="1:6" ht="15">
      <c r="A112" s="131"/>
      <c r="B112" s="134"/>
      <c r="C112" s="134"/>
      <c r="D112" s="195"/>
      <c r="E112" s="138">
        <f t="shared" si="10"/>
        <v>0</v>
      </c>
      <c r="F112" s="135">
        <f t="shared" si="11"/>
        <v>0</v>
      </c>
    </row>
    <row r="113" spans="1:6" ht="15">
      <c r="A113" s="131"/>
      <c r="B113" s="134"/>
      <c r="C113" s="134"/>
      <c r="D113" s="195"/>
      <c r="E113" s="138">
        <f t="shared" si="10"/>
        <v>0</v>
      </c>
      <c r="F113" s="135">
        <f t="shared" si="11"/>
        <v>0</v>
      </c>
    </row>
    <row r="114" spans="1:6" ht="15">
      <c r="A114" s="131"/>
      <c r="B114" s="134"/>
      <c r="C114" s="134"/>
      <c r="D114" s="195"/>
      <c r="E114" s="138">
        <f t="shared" si="10"/>
        <v>0</v>
      </c>
      <c r="F114" s="135">
        <f t="shared" si="11"/>
        <v>0</v>
      </c>
    </row>
    <row r="115" spans="1:6" ht="15">
      <c r="A115" s="131"/>
      <c r="B115" s="134"/>
      <c r="C115" s="134"/>
      <c r="D115" s="195"/>
      <c r="E115" s="138">
        <f t="shared" si="10"/>
        <v>0</v>
      </c>
      <c r="F115" s="135">
        <f t="shared" si="11"/>
        <v>0</v>
      </c>
    </row>
    <row r="116" spans="1:6" ht="15">
      <c r="A116" s="131"/>
      <c r="B116" s="134"/>
      <c r="C116" s="134"/>
      <c r="D116" s="195"/>
      <c r="E116" s="138">
        <f t="shared" si="10"/>
        <v>0</v>
      </c>
      <c r="F116" s="135">
        <f t="shared" si="11"/>
        <v>0</v>
      </c>
    </row>
    <row r="117" spans="1:6" ht="15">
      <c r="A117" s="131"/>
      <c r="B117" s="134"/>
      <c r="C117" s="134"/>
      <c r="D117" s="195"/>
      <c r="E117" s="138">
        <f t="shared" si="10"/>
        <v>0</v>
      </c>
      <c r="F117" s="135">
        <f t="shared" si="11"/>
        <v>0</v>
      </c>
    </row>
    <row r="118" spans="1:6" ht="15">
      <c r="A118" s="131"/>
      <c r="B118" s="134"/>
      <c r="C118" s="134"/>
      <c r="D118" s="195"/>
      <c r="E118" s="138">
        <f t="shared" si="10"/>
        <v>0</v>
      </c>
      <c r="F118" s="135">
        <f t="shared" si="11"/>
        <v>0</v>
      </c>
    </row>
    <row r="119" spans="1:6" ht="15">
      <c r="A119" s="131"/>
      <c r="B119" s="134"/>
      <c r="C119" s="134"/>
      <c r="D119" s="195"/>
      <c r="E119" s="138">
        <f t="shared" si="10"/>
        <v>0</v>
      </c>
      <c r="F119" s="135">
        <f t="shared" si="11"/>
        <v>0</v>
      </c>
    </row>
    <row r="120" spans="1:6" ht="15">
      <c r="A120" s="131"/>
      <c r="B120" s="134"/>
      <c r="C120" s="134"/>
      <c r="D120" s="195"/>
      <c r="E120" s="138">
        <f t="shared" si="10"/>
        <v>0</v>
      </c>
      <c r="F120" s="135">
        <f t="shared" si="11"/>
        <v>0</v>
      </c>
    </row>
    <row r="121" spans="1:6" ht="15">
      <c r="A121" s="136" t="s">
        <v>64</v>
      </c>
      <c r="B121" s="134"/>
      <c r="C121" s="138">
        <f>SUM(C107:C120)</f>
        <v>0</v>
      </c>
      <c r="D121" s="196" t="e">
        <f>AVERAGE(D107:D120)</f>
        <v>#DIV/0!</v>
      </c>
      <c r="E121" s="138">
        <f>SUM(E107:E120)</f>
        <v>0</v>
      </c>
      <c r="F121" s="202">
        <f>SUM(F107:F120)</f>
        <v>0</v>
      </c>
    </row>
    <row r="122" spans="1:9" ht="7.5" customHeight="1">
      <c r="A122" s="136"/>
      <c r="B122" s="132"/>
      <c r="C122" s="133"/>
      <c r="D122" s="137"/>
      <c r="E122" s="138"/>
      <c r="F122" s="135"/>
      <c r="I122" s="2"/>
    </row>
    <row r="123" spans="1:9" ht="15">
      <c r="A123" s="139"/>
      <c r="B123" s="140"/>
      <c r="C123" s="141"/>
      <c r="D123" s="137"/>
      <c r="E123" s="140"/>
      <c r="F123" s="142"/>
      <c r="I123" s="2"/>
    </row>
    <row r="124" spans="1:9" s="3" customFormat="1" ht="15.75" thickBot="1">
      <c r="A124" s="143" t="s">
        <v>95</v>
      </c>
      <c r="B124" s="140"/>
      <c r="C124" s="141"/>
      <c r="D124" s="137"/>
      <c r="E124" s="144">
        <f>F124*$B$9</f>
        <v>634881.5</v>
      </c>
      <c r="F124" s="145">
        <f>F66+F86+F104+F121</f>
        <v>67.54058510638298</v>
      </c>
      <c r="I124" s="4"/>
    </row>
    <row r="125" spans="1:9" ht="7.5" customHeight="1" thickBot="1" thickTop="1">
      <c r="A125" s="146"/>
      <c r="B125" s="147"/>
      <c r="C125" s="148"/>
      <c r="D125" s="149"/>
      <c r="E125" s="150"/>
      <c r="F125" s="151"/>
      <c r="I125" s="2"/>
    </row>
    <row r="126" spans="1:9" s="3" customFormat="1" ht="15.75" thickBot="1">
      <c r="A126" s="1"/>
      <c r="B126" s="1"/>
      <c r="C126" s="5"/>
      <c r="D126" s="5"/>
      <c r="E126" s="1"/>
      <c r="F126" s="1"/>
      <c r="I126" s="4"/>
    </row>
    <row r="127" spans="1:6" s="104" customFormat="1" ht="15">
      <c r="A127" s="199" t="s">
        <v>67</v>
      </c>
      <c r="B127" s="200"/>
      <c r="C127" s="218"/>
      <c r="D127" s="218"/>
      <c r="E127" s="218"/>
      <c r="F127" s="219"/>
    </row>
    <row r="128" spans="1:6" ht="15">
      <c r="A128" s="158" t="s">
        <v>4</v>
      </c>
      <c r="B128" s="159" t="s">
        <v>94</v>
      </c>
      <c r="C128" s="159" t="s">
        <v>6</v>
      </c>
      <c r="D128" s="159" t="s">
        <v>7</v>
      </c>
      <c r="E128" s="159" t="s">
        <v>63</v>
      </c>
      <c r="F128" s="160" t="s">
        <v>8</v>
      </c>
    </row>
    <row r="129" spans="1:6" ht="15">
      <c r="A129" s="13"/>
      <c r="B129" s="14"/>
      <c r="C129" s="14"/>
      <c r="D129" s="14"/>
      <c r="E129" s="105">
        <f>C129*D129</f>
        <v>0</v>
      </c>
      <c r="F129" s="106">
        <f>E129/$B$9</f>
        <v>0</v>
      </c>
    </row>
    <row r="130" spans="1:6" ht="15">
      <c r="A130" s="13"/>
      <c r="B130" s="14"/>
      <c r="C130" s="14"/>
      <c r="D130" s="14"/>
      <c r="E130" s="105">
        <f aca="true" t="shared" si="12" ref="E130:E143">C130*D130</f>
        <v>0</v>
      </c>
      <c r="F130" s="106">
        <f aca="true" t="shared" si="13" ref="F130:F143">E130/$B$9</f>
        <v>0</v>
      </c>
    </row>
    <row r="131" spans="1:6" ht="15">
      <c r="A131" s="13"/>
      <c r="B131" s="14"/>
      <c r="C131" s="107"/>
      <c r="D131" s="14"/>
      <c r="E131" s="105">
        <f t="shared" si="12"/>
        <v>0</v>
      </c>
      <c r="F131" s="106">
        <f t="shared" si="13"/>
        <v>0</v>
      </c>
    </row>
    <row r="132" spans="1:6" ht="15">
      <c r="A132" s="13"/>
      <c r="B132" s="14"/>
      <c r="C132" s="107"/>
      <c r="D132" s="14"/>
      <c r="E132" s="105">
        <f t="shared" si="12"/>
        <v>0</v>
      </c>
      <c r="F132" s="106">
        <f t="shared" si="13"/>
        <v>0</v>
      </c>
    </row>
    <row r="133" spans="1:6" ht="15">
      <c r="A133" s="13"/>
      <c r="B133" s="14"/>
      <c r="C133" s="107"/>
      <c r="D133" s="14"/>
      <c r="E133" s="105">
        <f t="shared" si="12"/>
        <v>0</v>
      </c>
      <c r="F133" s="106">
        <f t="shared" si="13"/>
        <v>0</v>
      </c>
    </row>
    <row r="134" spans="1:6" ht="15">
      <c r="A134" s="13"/>
      <c r="B134" s="14"/>
      <c r="C134" s="14"/>
      <c r="D134" s="14"/>
      <c r="E134" s="105">
        <f t="shared" si="12"/>
        <v>0</v>
      </c>
      <c r="F134" s="106">
        <f t="shared" si="13"/>
        <v>0</v>
      </c>
    </row>
    <row r="135" spans="1:6" ht="15">
      <c r="A135" s="13"/>
      <c r="B135" s="14"/>
      <c r="C135" s="14"/>
      <c r="D135" s="14"/>
      <c r="E135" s="105">
        <f t="shared" si="12"/>
        <v>0</v>
      </c>
      <c r="F135" s="106">
        <f t="shared" si="13"/>
        <v>0</v>
      </c>
    </row>
    <row r="136" spans="1:6" ht="15">
      <c r="A136" s="13"/>
      <c r="B136" s="14"/>
      <c r="C136" s="107"/>
      <c r="D136" s="14"/>
      <c r="E136" s="105">
        <f t="shared" si="12"/>
        <v>0</v>
      </c>
      <c r="F136" s="106">
        <f t="shared" si="13"/>
        <v>0</v>
      </c>
    </row>
    <row r="137" spans="1:6" ht="15">
      <c r="A137" s="13"/>
      <c r="B137" s="14"/>
      <c r="C137" s="14"/>
      <c r="D137" s="14"/>
      <c r="E137" s="105">
        <f t="shared" si="12"/>
        <v>0</v>
      </c>
      <c r="F137" s="106">
        <f t="shared" si="13"/>
        <v>0</v>
      </c>
    </row>
    <row r="138" spans="1:6" ht="15">
      <c r="A138" s="13"/>
      <c r="B138" s="14"/>
      <c r="C138" s="14"/>
      <c r="D138" s="14"/>
      <c r="E138" s="105">
        <f t="shared" si="12"/>
        <v>0</v>
      </c>
      <c r="F138" s="106">
        <f t="shared" si="13"/>
        <v>0</v>
      </c>
    </row>
    <row r="139" spans="1:6" ht="15">
      <c r="A139" s="13"/>
      <c r="B139" s="14"/>
      <c r="C139" s="14"/>
      <c r="D139" s="14"/>
      <c r="E139" s="105">
        <f t="shared" si="12"/>
        <v>0</v>
      </c>
      <c r="F139" s="106">
        <f t="shared" si="13"/>
        <v>0</v>
      </c>
    </row>
    <row r="140" spans="1:6" ht="15">
      <c r="A140" s="13"/>
      <c r="B140" s="14"/>
      <c r="C140" s="14"/>
      <c r="D140" s="14"/>
      <c r="E140" s="105">
        <f t="shared" si="12"/>
        <v>0</v>
      </c>
      <c r="F140" s="106">
        <f t="shared" si="13"/>
        <v>0</v>
      </c>
    </row>
    <row r="141" spans="1:6" ht="15">
      <c r="A141" s="13"/>
      <c r="B141" s="14"/>
      <c r="C141" s="14"/>
      <c r="D141" s="14"/>
      <c r="E141" s="105">
        <f t="shared" si="12"/>
        <v>0</v>
      </c>
      <c r="F141" s="106">
        <f t="shared" si="13"/>
        <v>0</v>
      </c>
    </row>
    <row r="142" spans="1:6" ht="15">
      <c r="A142" s="13"/>
      <c r="B142" s="14"/>
      <c r="C142" s="14"/>
      <c r="D142" s="14"/>
      <c r="E142" s="105">
        <f t="shared" si="12"/>
        <v>0</v>
      </c>
      <c r="F142" s="106">
        <f t="shared" si="13"/>
        <v>0</v>
      </c>
    </row>
    <row r="143" spans="1:6" ht="15">
      <c r="A143" s="13"/>
      <c r="B143" s="14"/>
      <c r="C143" s="14"/>
      <c r="D143" s="14"/>
      <c r="E143" s="105">
        <f t="shared" si="12"/>
        <v>0</v>
      </c>
      <c r="F143" s="106">
        <f t="shared" si="13"/>
        <v>0</v>
      </c>
    </row>
    <row r="144" spans="1:6" ht="15">
      <c r="A144" s="15" t="s">
        <v>10</v>
      </c>
      <c r="B144" s="18"/>
      <c r="C144" s="18"/>
      <c r="D144" s="18"/>
      <c r="E144" s="105">
        <f>F144*$B$9</f>
        <v>0</v>
      </c>
      <c r="F144" s="108">
        <f>SUM(F129:F143)</f>
        <v>0</v>
      </c>
    </row>
    <row r="145" spans="1:6" ht="7.5" customHeight="1">
      <c r="A145" s="19"/>
      <c r="B145" s="16"/>
      <c r="C145" s="17"/>
      <c r="D145" s="18"/>
      <c r="E145" s="16"/>
      <c r="F145" s="20"/>
    </row>
    <row r="146" spans="1:6" s="3" customFormat="1" ht="15">
      <c r="A146" s="158" t="s">
        <v>11</v>
      </c>
      <c r="B146" s="182" t="str">
        <f>$B$12</f>
        <v>Enhed</v>
      </c>
      <c r="C146" s="159" t="s">
        <v>65</v>
      </c>
      <c r="D146" s="179" t="s">
        <v>66</v>
      </c>
      <c r="E146" s="159" t="s">
        <v>63</v>
      </c>
      <c r="F146" s="160" t="str">
        <f>$F$12</f>
        <v>Sum pr. enhed</v>
      </c>
    </row>
    <row r="147" spans="1:6" ht="15">
      <c r="A147" s="21"/>
      <c r="B147" s="183"/>
      <c r="C147" s="22"/>
      <c r="D147" s="27"/>
      <c r="E147" s="109">
        <f>C147*D147</f>
        <v>0</v>
      </c>
      <c r="F147" s="110">
        <f>E147/$B$9</f>
        <v>0</v>
      </c>
    </row>
    <row r="148" spans="1:6" ht="15">
      <c r="A148" s="21"/>
      <c r="B148" s="183"/>
      <c r="C148" s="22"/>
      <c r="D148" s="27"/>
      <c r="E148" s="109">
        <f aca="true" t="shared" si="14" ref="E148:E161">C148*D148</f>
        <v>0</v>
      </c>
      <c r="F148" s="110">
        <f aca="true" t="shared" si="15" ref="F148:F161">E148/$B$9</f>
        <v>0</v>
      </c>
    </row>
    <row r="149" spans="1:6" ht="15">
      <c r="A149" s="21"/>
      <c r="B149" s="183"/>
      <c r="C149" s="22"/>
      <c r="D149" s="27"/>
      <c r="E149" s="109">
        <f t="shared" si="14"/>
        <v>0</v>
      </c>
      <c r="F149" s="110">
        <f t="shared" si="15"/>
        <v>0</v>
      </c>
    </row>
    <row r="150" spans="1:6" ht="15">
      <c r="A150" s="21"/>
      <c r="B150" s="183"/>
      <c r="C150" s="22"/>
      <c r="D150" s="27"/>
      <c r="E150" s="109">
        <f t="shared" si="14"/>
        <v>0</v>
      </c>
      <c r="F150" s="110">
        <f t="shared" si="15"/>
        <v>0</v>
      </c>
    </row>
    <row r="151" spans="1:6" ht="15">
      <c r="A151" s="21"/>
      <c r="B151" s="183"/>
      <c r="C151" s="22"/>
      <c r="D151" s="27"/>
      <c r="E151" s="109">
        <f t="shared" si="14"/>
        <v>0</v>
      </c>
      <c r="F151" s="110">
        <f t="shared" si="15"/>
        <v>0</v>
      </c>
    </row>
    <row r="152" spans="1:6" ht="15">
      <c r="A152" s="21"/>
      <c r="B152" s="183"/>
      <c r="C152" s="22"/>
      <c r="D152" s="27"/>
      <c r="E152" s="109">
        <f t="shared" si="14"/>
        <v>0</v>
      </c>
      <c r="F152" s="110">
        <f t="shared" si="15"/>
        <v>0</v>
      </c>
    </row>
    <row r="153" spans="1:6" ht="15">
      <c r="A153" s="21"/>
      <c r="B153" s="183"/>
      <c r="C153" s="22"/>
      <c r="D153" s="27"/>
      <c r="E153" s="109">
        <f t="shared" si="14"/>
        <v>0</v>
      </c>
      <c r="F153" s="110">
        <f t="shared" si="15"/>
        <v>0</v>
      </c>
    </row>
    <row r="154" spans="1:6" ht="15">
      <c r="A154" s="21"/>
      <c r="B154" s="183"/>
      <c r="C154" s="22"/>
      <c r="D154" s="27"/>
      <c r="E154" s="109">
        <f t="shared" si="14"/>
        <v>0</v>
      </c>
      <c r="F154" s="110">
        <f t="shared" si="15"/>
        <v>0</v>
      </c>
    </row>
    <row r="155" spans="1:6" ht="15">
      <c r="A155" s="21"/>
      <c r="B155" s="183"/>
      <c r="C155" s="22"/>
      <c r="D155" s="27"/>
      <c r="E155" s="109">
        <f t="shared" si="14"/>
        <v>0</v>
      </c>
      <c r="F155" s="110">
        <f t="shared" si="15"/>
        <v>0</v>
      </c>
    </row>
    <row r="156" spans="1:6" ht="15">
      <c r="A156" s="21"/>
      <c r="B156" s="183"/>
      <c r="C156" s="22"/>
      <c r="D156" s="27"/>
      <c r="E156" s="109">
        <f t="shared" si="14"/>
        <v>0</v>
      </c>
      <c r="F156" s="110">
        <f t="shared" si="15"/>
        <v>0</v>
      </c>
    </row>
    <row r="157" spans="1:6" ht="15">
      <c r="A157" s="21"/>
      <c r="B157" s="183"/>
      <c r="C157" s="22"/>
      <c r="D157" s="27"/>
      <c r="E157" s="109">
        <f t="shared" si="14"/>
        <v>0</v>
      </c>
      <c r="F157" s="110">
        <f t="shared" si="15"/>
        <v>0</v>
      </c>
    </row>
    <row r="158" spans="1:6" ht="15">
      <c r="A158" s="21"/>
      <c r="B158" s="183"/>
      <c r="C158" s="22"/>
      <c r="D158" s="27"/>
      <c r="E158" s="109">
        <f t="shared" si="14"/>
        <v>0</v>
      </c>
      <c r="F158" s="110">
        <f t="shared" si="15"/>
        <v>0</v>
      </c>
    </row>
    <row r="159" spans="1:6" ht="15">
      <c r="A159" s="21"/>
      <c r="B159" s="183"/>
      <c r="C159" s="22"/>
      <c r="D159" s="27"/>
      <c r="E159" s="109">
        <f t="shared" si="14"/>
        <v>0</v>
      </c>
      <c r="F159" s="110">
        <f t="shared" si="15"/>
        <v>0</v>
      </c>
    </row>
    <row r="160" spans="1:6" ht="15">
      <c r="A160" s="21"/>
      <c r="B160" s="183"/>
      <c r="C160" s="22"/>
      <c r="D160" s="27"/>
      <c r="E160" s="109">
        <f t="shared" si="14"/>
        <v>0</v>
      </c>
      <c r="F160" s="110">
        <f t="shared" si="15"/>
        <v>0</v>
      </c>
    </row>
    <row r="161" spans="1:6" ht="15">
      <c r="A161" s="21"/>
      <c r="B161" s="183"/>
      <c r="C161" s="22"/>
      <c r="D161" s="27"/>
      <c r="E161" s="109">
        <f t="shared" si="14"/>
        <v>0</v>
      </c>
      <c r="F161" s="110">
        <f t="shared" si="15"/>
        <v>0</v>
      </c>
    </row>
    <row r="162" spans="1:6" ht="15">
      <c r="A162" s="25" t="s">
        <v>13</v>
      </c>
      <c r="B162" s="26"/>
      <c r="C162" s="109">
        <f>SUM(C147:C161)</f>
        <v>0</v>
      </c>
      <c r="D162" s="184" t="e">
        <f>AVERAGE(D147:D161)</f>
        <v>#DIV/0!</v>
      </c>
      <c r="E162" s="109">
        <f>SUM(E147:E161)</f>
        <v>0</v>
      </c>
      <c r="F162" s="185">
        <f>E162/$B$9</f>
        <v>0</v>
      </c>
    </row>
    <row r="163" spans="1:6" ht="7.5" customHeight="1">
      <c r="A163" s="25"/>
      <c r="B163" s="29"/>
      <c r="C163" s="28"/>
      <c r="D163" s="26"/>
      <c r="E163" s="23"/>
      <c r="F163" s="24"/>
    </row>
    <row r="164" spans="1:6" s="3" customFormat="1" ht="15">
      <c r="A164" s="158" t="s">
        <v>53</v>
      </c>
      <c r="B164" s="4" t="str">
        <f>B128</f>
        <v>Enhed</v>
      </c>
      <c r="C164" s="159" t="s">
        <v>65</v>
      </c>
      <c r="D164" s="179" t="s">
        <v>66</v>
      </c>
      <c r="E164" s="159" t="s">
        <v>63</v>
      </c>
      <c r="F164" s="160" t="str">
        <f>$F$12</f>
        <v>Sum pr. enhed</v>
      </c>
    </row>
    <row r="165" spans="1:6" ht="15">
      <c r="A165" s="30"/>
      <c r="B165" s="33"/>
      <c r="C165" s="33"/>
      <c r="D165" s="181"/>
      <c r="E165" s="37">
        <f aca="true" t="shared" si="16" ref="E165:E178">C165*D165</f>
        <v>0</v>
      </c>
      <c r="F165" s="34">
        <f>E165/$B$9</f>
        <v>0</v>
      </c>
    </row>
    <row r="166" spans="1:6" ht="15">
      <c r="A166" s="30"/>
      <c r="B166" s="33"/>
      <c r="C166" s="33"/>
      <c r="D166" s="181"/>
      <c r="E166" s="37">
        <f t="shared" si="16"/>
        <v>0</v>
      </c>
      <c r="F166" s="34">
        <f aca="true" t="shared" si="17" ref="F166:F178">E166/$B$9</f>
        <v>0</v>
      </c>
    </row>
    <row r="167" spans="1:6" ht="15">
      <c r="A167" s="30"/>
      <c r="B167" s="33"/>
      <c r="C167" s="33"/>
      <c r="D167" s="181"/>
      <c r="E167" s="37">
        <f t="shared" si="16"/>
        <v>0</v>
      </c>
      <c r="F167" s="34">
        <f t="shared" si="17"/>
        <v>0</v>
      </c>
    </row>
    <row r="168" spans="1:6" ht="15">
      <c r="A168" s="30"/>
      <c r="B168" s="33"/>
      <c r="C168" s="33"/>
      <c r="D168" s="181"/>
      <c r="E168" s="37">
        <f t="shared" si="16"/>
        <v>0</v>
      </c>
      <c r="F168" s="34">
        <f t="shared" si="17"/>
        <v>0</v>
      </c>
    </row>
    <row r="169" spans="1:6" ht="15">
      <c r="A169" s="30"/>
      <c r="B169" s="33"/>
      <c r="C169" s="33"/>
      <c r="D169" s="181"/>
      <c r="E169" s="37">
        <f t="shared" si="16"/>
        <v>0</v>
      </c>
      <c r="F169" s="34">
        <f t="shared" si="17"/>
        <v>0</v>
      </c>
    </row>
    <row r="170" spans="1:6" ht="15">
      <c r="A170" s="30"/>
      <c r="B170" s="33"/>
      <c r="C170" s="33"/>
      <c r="D170" s="181"/>
      <c r="E170" s="37">
        <f t="shared" si="16"/>
        <v>0</v>
      </c>
      <c r="F170" s="34">
        <f t="shared" si="17"/>
        <v>0</v>
      </c>
    </row>
    <row r="171" spans="1:6" ht="15">
      <c r="A171" s="30"/>
      <c r="B171" s="33"/>
      <c r="C171" s="33"/>
      <c r="D171" s="181"/>
      <c r="E171" s="37">
        <f t="shared" si="16"/>
        <v>0</v>
      </c>
      <c r="F171" s="34">
        <f t="shared" si="17"/>
        <v>0</v>
      </c>
    </row>
    <row r="172" spans="1:6" ht="15">
      <c r="A172" s="30"/>
      <c r="B172" s="33"/>
      <c r="C172" s="33"/>
      <c r="D172" s="181"/>
      <c r="E172" s="37">
        <f t="shared" si="16"/>
        <v>0</v>
      </c>
      <c r="F172" s="34">
        <f t="shared" si="17"/>
        <v>0</v>
      </c>
    </row>
    <row r="173" spans="1:6" ht="15">
      <c r="A173" s="30"/>
      <c r="B173" s="33"/>
      <c r="C173" s="33"/>
      <c r="D173" s="181"/>
      <c r="E173" s="37">
        <f t="shared" si="16"/>
        <v>0</v>
      </c>
      <c r="F173" s="34">
        <f t="shared" si="17"/>
        <v>0</v>
      </c>
    </row>
    <row r="174" spans="1:6" ht="15">
      <c r="A174" s="30"/>
      <c r="B174" s="33"/>
      <c r="C174" s="33"/>
      <c r="D174" s="181"/>
      <c r="E174" s="37">
        <f t="shared" si="16"/>
        <v>0</v>
      </c>
      <c r="F174" s="34">
        <f t="shared" si="17"/>
        <v>0</v>
      </c>
    </row>
    <row r="175" spans="1:6" ht="15">
      <c r="A175" s="30"/>
      <c r="B175" s="33"/>
      <c r="C175" s="33"/>
      <c r="D175" s="181"/>
      <c r="E175" s="37">
        <f t="shared" si="16"/>
        <v>0</v>
      </c>
      <c r="F175" s="34">
        <f t="shared" si="17"/>
        <v>0</v>
      </c>
    </row>
    <row r="176" spans="1:6" ht="15">
      <c r="A176" s="30"/>
      <c r="B176" s="33"/>
      <c r="C176" s="33"/>
      <c r="D176" s="181"/>
      <c r="E176" s="37">
        <f t="shared" si="16"/>
        <v>0</v>
      </c>
      <c r="F176" s="34">
        <f t="shared" si="17"/>
        <v>0</v>
      </c>
    </row>
    <row r="177" spans="1:6" ht="15">
      <c r="A177" s="30"/>
      <c r="B177" s="33"/>
      <c r="C177" s="33"/>
      <c r="D177" s="181"/>
      <c r="E177" s="37">
        <f t="shared" si="16"/>
        <v>0</v>
      </c>
      <c r="F177" s="34">
        <f t="shared" si="17"/>
        <v>0</v>
      </c>
    </row>
    <row r="178" spans="1:6" ht="15">
      <c r="A178" s="30"/>
      <c r="B178" s="33"/>
      <c r="C178" s="33"/>
      <c r="D178" s="181"/>
      <c r="E178" s="37">
        <f t="shared" si="16"/>
        <v>0</v>
      </c>
      <c r="F178" s="34">
        <f t="shared" si="17"/>
        <v>0</v>
      </c>
    </row>
    <row r="179" spans="1:6" ht="15">
      <c r="A179" s="35" t="s">
        <v>64</v>
      </c>
      <c r="B179" s="33"/>
      <c r="C179" s="37">
        <f>SUM(C165:C178)</f>
        <v>0</v>
      </c>
      <c r="D179" s="180" t="e">
        <f>AVERAGE(D165:D178)</f>
        <v>#DIV/0!</v>
      </c>
      <c r="E179" s="37">
        <f>SUM(E165:E178)</f>
        <v>0</v>
      </c>
      <c r="F179" s="201">
        <f>SUM(F165:F178)</f>
        <v>0</v>
      </c>
    </row>
    <row r="180" spans="1:9" ht="7.5" customHeight="1">
      <c r="A180" s="35"/>
      <c r="B180" s="31"/>
      <c r="C180" s="32"/>
      <c r="D180" s="36"/>
      <c r="E180" s="37"/>
      <c r="F180" s="34"/>
      <c r="I180" s="2"/>
    </row>
    <row r="181" spans="1:9" ht="15">
      <c r="A181" s="38"/>
      <c r="B181" s="39"/>
      <c r="C181" s="40"/>
      <c r="D181" s="36"/>
      <c r="E181" s="39"/>
      <c r="F181" s="41"/>
      <c r="I181" s="2"/>
    </row>
    <row r="182" spans="1:9" s="3" customFormat="1" ht="15.75" thickBot="1">
      <c r="A182" s="42" t="s">
        <v>95</v>
      </c>
      <c r="B182" s="39"/>
      <c r="C182" s="40"/>
      <c r="D182" s="36"/>
      <c r="E182" s="43">
        <f>F182*$B$9</f>
        <v>634881.5</v>
      </c>
      <c r="F182" s="44">
        <f>F124+F144+F162+F179</f>
        <v>67.54058510638298</v>
      </c>
      <c r="I182" s="4"/>
    </row>
    <row r="183" spans="1:9" ht="7.5" customHeight="1" thickBot="1" thickTop="1">
      <c r="A183" s="45"/>
      <c r="B183" s="46"/>
      <c r="C183" s="47"/>
      <c r="D183" s="48"/>
      <c r="E183" s="49"/>
      <c r="F183" s="50"/>
      <c r="I183" s="2"/>
    </row>
    <row r="184" spans="1:9" ht="15.75" thickBot="1">
      <c r="A184" s="1"/>
      <c r="B184" s="1"/>
      <c r="C184" s="5"/>
      <c r="D184" s="5"/>
      <c r="E184" s="1"/>
      <c r="F184" s="1"/>
      <c r="I184" s="2"/>
    </row>
    <row r="185" spans="1:6" s="104" customFormat="1" ht="15">
      <c r="A185" s="197" t="s">
        <v>68</v>
      </c>
      <c r="B185" s="198"/>
      <c r="C185" s="223"/>
      <c r="D185" s="223"/>
      <c r="E185" s="223"/>
      <c r="F185" s="224"/>
    </row>
    <row r="186" spans="1:6" ht="15">
      <c r="A186" s="158" t="s">
        <v>4</v>
      </c>
      <c r="B186" s="159" t="s">
        <v>94</v>
      </c>
      <c r="C186" s="159" t="s">
        <v>6</v>
      </c>
      <c r="D186" s="159" t="s">
        <v>7</v>
      </c>
      <c r="E186" s="159" t="s">
        <v>63</v>
      </c>
      <c r="F186" s="160" t="s">
        <v>8</v>
      </c>
    </row>
    <row r="187" spans="1:6" ht="15">
      <c r="A187" s="114"/>
      <c r="B187" s="115"/>
      <c r="C187" s="115"/>
      <c r="D187" s="115"/>
      <c r="E187" s="116">
        <f>F187*$B$9</f>
        <v>0</v>
      </c>
      <c r="F187" s="117">
        <f>C187*B187</f>
        <v>0</v>
      </c>
    </row>
    <row r="188" spans="1:6" ht="15">
      <c r="A188" s="114"/>
      <c r="B188" s="115"/>
      <c r="C188" s="115"/>
      <c r="D188" s="115"/>
      <c r="E188" s="116">
        <f aca="true" t="shared" si="18" ref="E188:E199">F188*$B$9</f>
        <v>0</v>
      </c>
      <c r="F188" s="117">
        <f aca="true" t="shared" si="19" ref="F188:F201">C188*B188</f>
        <v>0</v>
      </c>
    </row>
    <row r="189" spans="1:6" ht="15">
      <c r="A189" s="114"/>
      <c r="B189" s="115"/>
      <c r="C189" s="186"/>
      <c r="D189" s="115"/>
      <c r="E189" s="116">
        <f t="shared" si="18"/>
        <v>0</v>
      </c>
      <c r="F189" s="117">
        <f t="shared" si="19"/>
        <v>0</v>
      </c>
    </row>
    <row r="190" spans="1:6" ht="15">
      <c r="A190" s="114"/>
      <c r="B190" s="115"/>
      <c r="C190" s="186"/>
      <c r="D190" s="115"/>
      <c r="E190" s="116">
        <f t="shared" si="18"/>
        <v>0</v>
      </c>
      <c r="F190" s="117">
        <f t="shared" si="19"/>
        <v>0</v>
      </c>
    </row>
    <row r="191" spans="1:6" ht="15">
      <c r="A191" s="114"/>
      <c r="B191" s="115"/>
      <c r="C191" s="186"/>
      <c r="D191" s="115"/>
      <c r="E191" s="116">
        <f t="shared" si="18"/>
        <v>0</v>
      </c>
      <c r="F191" s="117">
        <f t="shared" si="19"/>
        <v>0</v>
      </c>
    </row>
    <row r="192" spans="1:6" ht="15">
      <c r="A192" s="114"/>
      <c r="B192" s="115"/>
      <c r="C192" s="115"/>
      <c r="D192" s="115"/>
      <c r="E192" s="116">
        <f t="shared" si="18"/>
        <v>0</v>
      </c>
      <c r="F192" s="117">
        <f t="shared" si="19"/>
        <v>0</v>
      </c>
    </row>
    <row r="193" spans="1:6" ht="15">
      <c r="A193" s="114"/>
      <c r="B193" s="115"/>
      <c r="C193" s="115"/>
      <c r="D193" s="115"/>
      <c r="E193" s="116">
        <f t="shared" si="18"/>
        <v>0</v>
      </c>
      <c r="F193" s="117">
        <f t="shared" si="19"/>
        <v>0</v>
      </c>
    </row>
    <row r="194" spans="1:6" ht="15">
      <c r="A194" s="114"/>
      <c r="B194" s="115"/>
      <c r="C194" s="186"/>
      <c r="D194" s="115"/>
      <c r="E194" s="116">
        <f t="shared" si="18"/>
        <v>0</v>
      </c>
      <c r="F194" s="117">
        <f t="shared" si="19"/>
        <v>0</v>
      </c>
    </row>
    <row r="195" spans="1:6" ht="15">
      <c r="A195" s="114"/>
      <c r="B195" s="115"/>
      <c r="C195" s="115"/>
      <c r="D195" s="115"/>
      <c r="E195" s="116">
        <f t="shared" si="18"/>
        <v>0</v>
      </c>
      <c r="F195" s="117">
        <f t="shared" si="19"/>
        <v>0</v>
      </c>
    </row>
    <row r="196" spans="1:6" ht="15">
      <c r="A196" s="114"/>
      <c r="B196" s="115"/>
      <c r="C196" s="115"/>
      <c r="D196" s="115"/>
      <c r="E196" s="116">
        <f t="shared" si="18"/>
        <v>0</v>
      </c>
      <c r="F196" s="117">
        <f t="shared" si="19"/>
        <v>0</v>
      </c>
    </row>
    <row r="197" spans="1:6" ht="15">
      <c r="A197" s="114"/>
      <c r="B197" s="115"/>
      <c r="C197" s="115"/>
      <c r="D197" s="115"/>
      <c r="E197" s="116">
        <f t="shared" si="18"/>
        <v>0</v>
      </c>
      <c r="F197" s="117">
        <f t="shared" si="19"/>
        <v>0</v>
      </c>
    </row>
    <row r="198" spans="1:6" ht="15">
      <c r="A198" s="114"/>
      <c r="B198" s="115"/>
      <c r="C198" s="115"/>
      <c r="D198" s="115"/>
      <c r="E198" s="116">
        <f t="shared" si="18"/>
        <v>0</v>
      </c>
      <c r="F198" s="117">
        <f t="shared" si="19"/>
        <v>0</v>
      </c>
    </row>
    <row r="199" spans="1:6" ht="15">
      <c r="A199" s="114"/>
      <c r="B199" s="115"/>
      <c r="C199" s="115"/>
      <c r="D199" s="115"/>
      <c r="E199" s="116">
        <f t="shared" si="18"/>
        <v>0</v>
      </c>
      <c r="F199" s="117">
        <f t="shared" si="19"/>
        <v>0</v>
      </c>
    </row>
    <row r="200" spans="1:6" ht="15">
      <c r="A200" s="114"/>
      <c r="B200" s="115"/>
      <c r="C200" s="115"/>
      <c r="D200" s="115"/>
      <c r="E200" s="116">
        <f>F200*$B$9</f>
        <v>0</v>
      </c>
      <c r="F200" s="117">
        <f t="shared" si="19"/>
        <v>0</v>
      </c>
    </row>
    <row r="201" spans="1:6" ht="15">
      <c r="A201" s="114"/>
      <c r="B201" s="115"/>
      <c r="C201" s="115"/>
      <c r="D201" s="115"/>
      <c r="E201" s="116">
        <f>F201*$B$9</f>
        <v>0</v>
      </c>
      <c r="F201" s="117">
        <f t="shared" si="19"/>
        <v>0</v>
      </c>
    </row>
    <row r="202" spans="1:6" ht="15">
      <c r="A202" s="118" t="s">
        <v>10</v>
      </c>
      <c r="B202" s="121"/>
      <c r="C202" s="121"/>
      <c r="D202" s="121"/>
      <c r="E202" s="116">
        <f>F202*$B$9</f>
        <v>0</v>
      </c>
      <c r="F202" s="187">
        <f>SUM(F187:F201)</f>
        <v>0</v>
      </c>
    </row>
    <row r="203" spans="1:6" ht="7.5" customHeight="1">
      <c r="A203" s="188"/>
      <c r="B203" s="119"/>
      <c r="C203" s="120"/>
      <c r="D203" s="121"/>
      <c r="E203" s="119"/>
      <c r="F203" s="189"/>
    </row>
    <row r="204" spans="1:6" s="3" customFormat="1" ht="15">
      <c r="A204" s="158" t="s">
        <v>11</v>
      </c>
      <c r="B204" s="182" t="str">
        <f>$B$12</f>
        <v>Enhed</v>
      </c>
      <c r="C204" s="159" t="s">
        <v>65</v>
      </c>
      <c r="D204" s="179" t="s">
        <v>66</v>
      </c>
      <c r="E204" s="159" t="s">
        <v>63</v>
      </c>
      <c r="F204" s="160" t="str">
        <f>$F$12</f>
        <v>Sum pr. enhed</v>
      </c>
    </row>
    <row r="205" spans="1:6" ht="15">
      <c r="A205" s="122"/>
      <c r="B205" s="190"/>
      <c r="C205" s="123"/>
      <c r="D205" s="128"/>
      <c r="E205" s="191">
        <f>C205*D205</f>
        <v>0</v>
      </c>
      <c r="F205" s="192">
        <f aca="true" t="shared" si="20" ref="F205:F219">E205/$B$9</f>
        <v>0</v>
      </c>
    </row>
    <row r="206" spans="1:6" ht="15">
      <c r="A206" s="122"/>
      <c r="B206" s="190"/>
      <c r="C206" s="123"/>
      <c r="D206" s="128"/>
      <c r="E206" s="191">
        <f aca="true" t="shared" si="21" ref="E206:E219">C206*D206</f>
        <v>0</v>
      </c>
      <c r="F206" s="192">
        <f t="shared" si="20"/>
        <v>0</v>
      </c>
    </row>
    <row r="207" spans="1:6" ht="15">
      <c r="A207" s="122"/>
      <c r="B207" s="190"/>
      <c r="C207" s="123"/>
      <c r="D207" s="128"/>
      <c r="E207" s="191">
        <f t="shared" si="21"/>
        <v>0</v>
      </c>
      <c r="F207" s="192">
        <f t="shared" si="20"/>
        <v>0</v>
      </c>
    </row>
    <row r="208" spans="1:6" ht="15">
      <c r="A208" s="122"/>
      <c r="B208" s="190"/>
      <c r="C208" s="123"/>
      <c r="D208" s="128"/>
      <c r="E208" s="191">
        <f t="shared" si="21"/>
        <v>0</v>
      </c>
      <c r="F208" s="192">
        <f t="shared" si="20"/>
        <v>0</v>
      </c>
    </row>
    <row r="209" spans="1:6" ht="15">
      <c r="A209" s="122"/>
      <c r="B209" s="190"/>
      <c r="C209" s="123"/>
      <c r="D209" s="128"/>
      <c r="E209" s="191">
        <f t="shared" si="21"/>
        <v>0</v>
      </c>
      <c r="F209" s="192">
        <f t="shared" si="20"/>
        <v>0</v>
      </c>
    </row>
    <row r="210" spans="1:6" ht="15">
      <c r="A210" s="122"/>
      <c r="B210" s="190"/>
      <c r="C210" s="123"/>
      <c r="D210" s="128"/>
      <c r="E210" s="191">
        <f t="shared" si="21"/>
        <v>0</v>
      </c>
      <c r="F210" s="192">
        <f t="shared" si="20"/>
        <v>0</v>
      </c>
    </row>
    <row r="211" spans="1:6" ht="15">
      <c r="A211" s="122"/>
      <c r="B211" s="190"/>
      <c r="C211" s="123"/>
      <c r="D211" s="128"/>
      <c r="E211" s="191">
        <f t="shared" si="21"/>
        <v>0</v>
      </c>
      <c r="F211" s="192">
        <f t="shared" si="20"/>
        <v>0</v>
      </c>
    </row>
    <row r="212" spans="1:6" ht="15">
      <c r="A212" s="122"/>
      <c r="B212" s="190"/>
      <c r="C212" s="123"/>
      <c r="D212" s="128"/>
      <c r="E212" s="191">
        <f t="shared" si="21"/>
        <v>0</v>
      </c>
      <c r="F212" s="192">
        <f t="shared" si="20"/>
        <v>0</v>
      </c>
    </row>
    <row r="213" spans="1:6" ht="15">
      <c r="A213" s="122"/>
      <c r="B213" s="190"/>
      <c r="C213" s="123"/>
      <c r="D213" s="128"/>
      <c r="E213" s="191">
        <f t="shared" si="21"/>
        <v>0</v>
      </c>
      <c r="F213" s="192">
        <f t="shared" si="20"/>
        <v>0</v>
      </c>
    </row>
    <row r="214" spans="1:6" ht="15">
      <c r="A214" s="122"/>
      <c r="B214" s="190"/>
      <c r="C214" s="123"/>
      <c r="D214" s="128"/>
      <c r="E214" s="191">
        <f t="shared" si="21"/>
        <v>0</v>
      </c>
      <c r="F214" s="192">
        <f t="shared" si="20"/>
        <v>0</v>
      </c>
    </row>
    <row r="215" spans="1:6" ht="15">
      <c r="A215" s="122"/>
      <c r="B215" s="190"/>
      <c r="C215" s="123"/>
      <c r="D215" s="128"/>
      <c r="E215" s="191">
        <f t="shared" si="21"/>
        <v>0</v>
      </c>
      <c r="F215" s="192">
        <f t="shared" si="20"/>
        <v>0</v>
      </c>
    </row>
    <row r="216" spans="1:6" ht="15">
      <c r="A216" s="122"/>
      <c r="B216" s="190"/>
      <c r="C216" s="123"/>
      <c r="D216" s="128"/>
      <c r="E216" s="191">
        <f t="shared" si="21"/>
        <v>0</v>
      </c>
      <c r="F216" s="192">
        <f t="shared" si="20"/>
        <v>0</v>
      </c>
    </row>
    <row r="217" spans="1:6" ht="15">
      <c r="A217" s="122"/>
      <c r="B217" s="190"/>
      <c r="C217" s="123"/>
      <c r="D217" s="128"/>
      <c r="E217" s="191">
        <f t="shared" si="21"/>
        <v>0</v>
      </c>
      <c r="F217" s="192">
        <f t="shared" si="20"/>
        <v>0</v>
      </c>
    </row>
    <row r="218" spans="1:6" ht="15">
      <c r="A218" s="122"/>
      <c r="B218" s="190"/>
      <c r="C218" s="123"/>
      <c r="D218" s="128"/>
      <c r="E218" s="191">
        <f t="shared" si="21"/>
        <v>0</v>
      </c>
      <c r="F218" s="192">
        <f t="shared" si="20"/>
        <v>0</v>
      </c>
    </row>
    <row r="219" spans="1:6" ht="15">
      <c r="A219" s="122"/>
      <c r="B219" s="190"/>
      <c r="C219" s="123"/>
      <c r="D219" s="128"/>
      <c r="E219" s="191">
        <f t="shared" si="21"/>
        <v>0</v>
      </c>
      <c r="F219" s="192">
        <f t="shared" si="20"/>
        <v>0</v>
      </c>
    </row>
    <row r="220" spans="1:6" ht="15">
      <c r="A220" s="126" t="s">
        <v>13</v>
      </c>
      <c r="B220" s="127"/>
      <c r="C220" s="191">
        <f>SUM(C205:C219)</f>
        <v>0</v>
      </c>
      <c r="D220" s="193" t="e">
        <f>AVERAGE(D205:D219)</f>
        <v>#DIV/0!</v>
      </c>
      <c r="E220" s="191">
        <f>SUM(E205:E219)</f>
        <v>0</v>
      </c>
      <c r="F220" s="194">
        <f>E220/$B$9</f>
        <v>0</v>
      </c>
    </row>
    <row r="221" spans="1:6" ht="7.5" customHeight="1">
      <c r="A221" s="126"/>
      <c r="B221" s="130"/>
      <c r="C221" s="129"/>
      <c r="D221" s="127"/>
      <c r="E221" s="124"/>
      <c r="F221" s="125"/>
    </row>
    <row r="222" spans="1:6" s="3" customFormat="1" ht="15">
      <c r="A222" s="158" t="s">
        <v>53</v>
      </c>
      <c r="B222" s="4" t="str">
        <f>B186</f>
        <v>Enhed</v>
      </c>
      <c r="C222" s="159" t="s">
        <v>65</v>
      </c>
      <c r="D222" s="179" t="s">
        <v>66</v>
      </c>
      <c r="E222" s="159" t="s">
        <v>63</v>
      </c>
      <c r="F222" s="160" t="str">
        <f>$F$12</f>
        <v>Sum pr. enhed</v>
      </c>
    </row>
    <row r="223" spans="1:6" ht="15">
      <c r="A223" s="131"/>
      <c r="B223" s="134"/>
      <c r="C223" s="134"/>
      <c r="D223" s="195"/>
      <c r="E223" s="138">
        <f aca="true" t="shared" si="22" ref="E223:E236">C223*D223</f>
        <v>0</v>
      </c>
      <c r="F223" s="135">
        <f>E223/$B$9</f>
        <v>0</v>
      </c>
    </row>
    <row r="224" spans="1:6" ht="15">
      <c r="A224" s="131"/>
      <c r="B224" s="134"/>
      <c r="C224" s="134"/>
      <c r="D224" s="195"/>
      <c r="E224" s="138">
        <f t="shared" si="22"/>
        <v>0</v>
      </c>
      <c r="F224" s="135">
        <f aca="true" t="shared" si="23" ref="F224:F235">E224/$B$9</f>
        <v>0</v>
      </c>
    </row>
    <row r="225" spans="1:6" ht="15">
      <c r="A225" s="131"/>
      <c r="B225" s="134"/>
      <c r="C225" s="134"/>
      <c r="D225" s="195"/>
      <c r="E225" s="138">
        <f t="shared" si="22"/>
        <v>0</v>
      </c>
      <c r="F225" s="135">
        <f t="shared" si="23"/>
        <v>0</v>
      </c>
    </row>
    <row r="226" spans="1:6" ht="15">
      <c r="A226" s="131"/>
      <c r="B226" s="134"/>
      <c r="C226" s="134"/>
      <c r="D226" s="195"/>
      <c r="E226" s="138">
        <f t="shared" si="22"/>
        <v>0</v>
      </c>
      <c r="F226" s="135">
        <f t="shared" si="23"/>
        <v>0</v>
      </c>
    </row>
    <row r="227" spans="1:6" ht="15">
      <c r="A227" s="131"/>
      <c r="B227" s="134"/>
      <c r="C227" s="134"/>
      <c r="D227" s="195"/>
      <c r="E227" s="138">
        <f t="shared" si="22"/>
        <v>0</v>
      </c>
      <c r="F227" s="135">
        <f t="shared" si="23"/>
        <v>0</v>
      </c>
    </row>
    <row r="228" spans="1:6" ht="15">
      <c r="A228" s="131"/>
      <c r="B228" s="134"/>
      <c r="C228" s="134"/>
      <c r="D228" s="195"/>
      <c r="E228" s="138">
        <f t="shared" si="22"/>
        <v>0</v>
      </c>
      <c r="F228" s="135">
        <f t="shared" si="23"/>
        <v>0</v>
      </c>
    </row>
    <row r="229" spans="1:6" ht="15">
      <c r="A229" s="131"/>
      <c r="B229" s="134"/>
      <c r="C229" s="134"/>
      <c r="D229" s="195"/>
      <c r="E229" s="138">
        <f t="shared" si="22"/>
        <v>0</v>
      </c>
      <c r="F229" s="135">
        <f t="shared" si="23"/>
        <v>0</v>
      </c>
    </row>
    <row r="230" spans="1:6" ht="15">
      <c r="A230" s="131"/>
      <c r="B230" s="134"/>
      <c r="C230" s="134"/>
      <c r="D230" s="195"/>
      <c r="E230" s="138">
        <f t="shared" si="22"/>
        <v>0</v>
      </c>
      <c r="F230" s="135">
        <f t="shared" si="23"/>
        <v>0</v>
      </c>
    </row>
    <row r="231" spans="1:6" ht="15">
      <c r="A231" s="131"/>
      <c r="B231" s="134"/>
      <c r="C231" s="134"/>
      <c r="D231" s="195"/>
      <c r="E231" s="138">
        <f t="shared" si="22"/>
        <v>0</v>
      </c>
      <c r="F231" s="135">
        <f t="shared" si="23"/>
        <v>0</v>
      </c>
    </row>
    <row r="232" spans="1:6" ht="15">
      <c r="A232" s="131"/>
      <c r="B232" s="134"/>
      <c r="C232" s="134"/>
      <c r="D232" s="195"/>
      <c r="E232" s="138">
        <f t="shared" si="22"/>
        <v>0</v>
      </c>
      <c r="F232" s="135">
        <f t="shared" si="23"/>
        <v>0</v>
      </c>
    </row>
    <row r="233" spans="1:6" ht="15">
      <c r="A233" s="131"/>
      <c r="B233" s="134"/>
      <c r="C233" s="134"/>
      <c r="D233" s="195"/>
      <c r="E233" s="138">
        <f t="shared" si="22"/>
        <v>0</v>
      </c>
      <c r="F233" s="135">
        <f t="shared" si="23"/>
        <v>0</v>
      </c>
    </row>
    <row r="234" spans="1:6" ht="15">
      <c r="A234" s="131"/>
      <c r="B234" s="134"/>
      <c r="C234" s="134"/>
      <c r="D234" s="195"/>
      <c r="E234" s="138">
        <f t="shared" si="22"/>
        <v>0</v>
      </c>
      <c r="F234" s="135">
        <f t="shared" si="23"/>
        <v>0</v>
      </c>
    </row>
    <row r="235" spans="1:6" ht="15">
      <c r="A235" s="131"/>
      <c r="B235" s="134"/>
      <c r="C235" s="134"/>
      <c r="D235" s="195"/>
      <c r="E235" s="138">
        <f t="shared" si="22"/>
        <v>0</v>
      </c>
      <c r="F235" s="135">
        <f t="shared" si="23"/>
        <v>0</v>
      </c>
    </row>
    <row r="236" spans="1:6" ht="15">
      <c r="A236" s="131"/>
      <c r="B236" s="134"/>
      <c r="C236" s="134"/>
      <c r="D236" s="195"/>
      <c r="E236" s="138">
        <f t="shared" si="22"/>
        <v>0</v>
      </c>
      <c r="F236" s="135">
        <f>E236/$B$9</f>
        <v>0</v>
      </c>
    </row>
    <row r="237" spans="1:6" ht="15">
      <c r="A237" s="136" t="s">
        <v>64</v>
      </c>
      <c r="B237" s="134"/>
      <c r="C237" s="138">
        <f>SUM(C223:C236)</f>
        <v>0</v>
      </c>
      <c r="D237" s="196" t="e">
        <f>AVERAGE(D223:D236)</f>
        <v>#DIV/0!</v>
      </c>
      <c r="E237" s="138">
        <f>SUM(E223:E236)</f>
        <v>0</v>
      </c>
      <c r="F237" s="202">
        <f>SUM(F223:F236)</f>
        <v>0</v>
      </c>
    </row>
    <row r="238" spans="1:9" ht="7.5" customHeight="1">
      <c r="A238" s="136"/>
      <c r="B238" s="132"/>
      <c r="C238" s="133"/>
      <c r="D238" s="137"/>
      <c r="E238" s="138"/>
      <c r="F238" s="135"/>
      <c r="I238" s="2"/>
    </row>
    <row r="239" spans="1:9" ht="15">
      <c r="A239" s="139"/>
      <c r="B239" s="140"/>
      <c r="C239" s="141"/>
      <c r="D239" s="137"/>
      <c r="E239" s="140"/>
      <c r="F239" s="142"/>
      <c r="I239" s="2"/>
    </row>
    <row r="240" spans="1:9" s="3" customFormat="1" ht="15.75" thickBot="1">
      <c r="A240" s="143" t="s">
        <v>14</v>
      </c>
      <c r="B240" s="140"/>
      <c r="C240" s="141"/>
      <c r="D240" s="137"/>
      <c r="E240" s="144">
        <f>F240*$B$9</f>
        <v>634881.5</v>
      </c>
      <c r="F240" s="145">
        <f>F182+F202+F220+F237</f>
        <v>67.54058510638298</v>
      </c>
      <c r="I240" s="4"/>
    </row>
    <row r="241" spans="1:9" ht="7.5" customHeight="1" thickBot="1" thickTop="1">
      <c r="A241" s="146"/>
      <c r="B241" s="147"/>
      <c r="C241" s="148"/>
      <c r="D241" s="149"/>
      <c r="E241" s="150"/>
      <c r="F241" s="151"/>
      <c r="I241" s="2"/>
    </row>
    <row r="242" spans="1:9" ht="15.75" thickBot="1">
      <c r="A242" s="1"/>
      <c r="B242" s="1"/>
      <c r="C242" s="5"/>
      <c r="D242" s="5"/>
      <c r="E242" s="1"/>
      <c r="F242" s="1"/>
      <c r="I242" s="2"/>
    </row>
    <row r="243" spans="1:6" s="104" customFormat="1" ht="15">
      <c r="A243" s="199" t="s">
        <v>69</v>
      </c>
      <c r="B243" s="200"/>
      <c r="C243" s="218"/>
      <c r="D243" s="218"/>
      <c r="E243" s="218"/>
      <c r="F243" s="219"/>
    </row>
    <row r="244" spans="1:6" ht="15">
      <c r="A244" s="158" t="s">
        <v>4</v>
      </c>
      <c r="B244" s="159" t="s">
        <v>94</v>
      </c>
      <c r="C244" s="159" t="s">
        <v>6</v>
      </c>
      <c r="D244" s="159" t="s">
        <v>7</v>
      </c>
      <c r="E244" s="159" t="s">
        <v>63</v>
      </c>
      <c r="F244" s="160" t="s">
        <v>8</v>
      </c>
    </row>
    <row r="245" spans="1:6" ht="15">
      <c r="A245" s="13"/>
      <c r="B245" s="14"/>
      <c r="C245" s="14"/>
      <c r="D245" s="14"/>
      <c r="E245" s="105">
        <f>F245*$B$9</f>
        <v>0</v>
      </c>
      <c r="F245" s="106">
        <f>C245*B245</f>
        <v>0</v>
      </c>
    </row>
    <row r="246" spans="1:6" ht="15">
      <c r="A246" s="13"/>
      <c r="B246" s="14"/>
      <c r="C246" s="14"/>
      <c r="D246" s="14"/>
      <c r="E246" s="105">
        <f aca="true" t="shared" si="24" ref="E246:E257">F246*$B$9</f>
        <v>0</v>
      </c>
      <c r="F246" s="106">
        <f aca="true" t="shared" si="25" ref="F246:F259">C246*B246</f>
        <v>0</v>
      </c>
    </row>
    <row r="247" spans="1:6" ht="15">
      <c r="A247" s="13"/>
      <c r="B247" s="14"/>
      <c r="C247" s="107"/>
      <c r="D247" s="14"/>
      <c r="E247" s="105">
        <f t="shared" si="24"/>
        <v>0</v>
      </c>
      <c r="F247" s="106">
        <f t="shared" si="25"/>
        <v>0</v>
      </c>
    </row>
    <row r="248" spans="1:6" ht="15">
      <c r="A248" s="13"/>
      <c r="B248" s="14"/>
      <c r="C248" s="107"/>
      <c r="D248" s="14"/>
      <c r="E248" s="105">
        <f t="shared" si="24"/>
        <v>0</v>
      </c>
      <c r="F248" s="106">
        <f t="shared" si="25"/>
        <v>0</v>
      </c>
    </row>
    <row r="249" spans="1:6" ht="15">
      <c r="A249" s="13"/>
      <c r="B249" s="14"/>
      <c r="C249" s="107"/>
      <c r="D249" s="14"/>
      <c r="E249" s="105">
        <f t="shared" si="24"/>
        <v>0</v>
      </c>
      <c r="F249" s="106">
        <f t="shared" si="25"/>
        <v>0</v>
      </c>
    </row>
    <row r="250" spans="1:6" ht="15">
      <c r="A250" s="13"/>
      <c r="B250" s="14"/>
      <c r="C250" s="14"/>
      <c r="D250" s="14"/>
      <c r="E250" s="105">
        <f t="shared" si="24"/>
        <v>0</v>
      </c>
      <c r="F250" s="106">
        <f t="shared" si="25"/>
        <v>0</v>
      </c>
    </row>
    <row r="251" spans="1:6" ht="15">
      <c r="A251" s="13"/>
      <c r="B251" s="14"/>
      <c r="C251" s="14"/>
      <c r="D251" s="14"/>
      <c r="E251" s="105">
        <f t="shared" si="24"/>
        <v>0</v>
      </c>
      <c r="F251" s="106">
        <f t="shared" si="25"/>
        <v>0</v>
      </c>
    </row>
    <row r="252" spans="1:6" ht="15">
      <c r="A252" s="13"/>
      <c r="B252" s="14"/>
      <c r="C252" s="107"/>
      <c r="D252" s="14"/>
      <c r="E252" s="105">
        <f t="shared" si="24"/>
        <v>0</v>
      </c>
      <c r="F252" s="106">
        <f t="shared" si="25"/>
        <v>0</v>
      </c>
    </row>
    <row r="253" spans="1:6" ht="15">
      <c r="A253" s="13"/>
      <c r="B253" s="14"/>
      <c r="C253" s="14"/>
      <c r="D253" s="14"/>
      <c r="E253" s="105">
        <f t="shared" si="24"/>
        <v>0</v>
      </c>
      <c r="F253" s="106">
        <f t="shared" si="25"/>
        <v>0</v>
      </c>
    </row>
    <row r="254" spans="1:6" ht="15">
      <c r="A254" s="13"/>
      <c r="B254" s="14"/>
      <c r="C254" s="14"/>
      <c r="D254" s="14"/>
      <c r="E254" s="105">
        <f t="shared" si="24"/>
        <v>0</v>
      </c>
      <c r="F254" s="106">
        <f t="shared" si="25"/>
        <v>0</v>
      </c>
    </row>
    <row r="255" spans="1:6" ht="15">
      <c r="A255" s="13"/>
      <c r="B255" s="14"/>
      <c r="C255" s="14"/>
      <c r="D255" s="14"/>
      <c r="E255" s="105">
        <f t="shared" si="24"/>
        <v>0</v>
      </c>
      <c r="F255" s="106">
        <f t="shared" si="25"/>
        <v>0</v>
      </c>
    </row>
    <row r="256" spans="1:6" ht="15">
      <c r="A256" s="13"/>
      <c r="B256" s="14"/>
      <c r="C256" s="14"/>
      <c r="D256" s="14"/>
      <c r="E256" s="105">
        <f t="shared" si="24"/>
        <v>0</v>
      </c>
      <c r="F256" s="106">
        <f t="shared" si="25"/>
        <v>0</v>
      </c>
    </row>
    <row r="257" spans="1:6" ht="15">
      <c r="A257" s="13"/>
      <c r="B257" s="14"/>
      <c r="C257" s="14"/>
      <c r="D257" s="14"/>
      <c r="E257" s="105">
        <f t="shared" si="24"/>
        <v>0</v>
      </c>
      <c r="F257" s="106">
        <f t="shared" si="25"/>
        <v>0</v>
      </c>
    </row>
    <row r="258" spans="1:6" ht="15">
      <c r="A258" s="13"/>
      <c r="B258" s="14"/>
      <c r="C258" s="14"/>
      <c r="D258" s="14"/>
      <c r="E258" s="105">
        <f>F258*$B$9</f>
        <v>0</v>
      </c>
      <c r="F258" s="106">
        <f t="shared" si="25"/>
        <v>0</v>
      </c>
    </row>
    <row r="259" spans="1:6" ht="15">
      <c r="A259" s="13"/>
      <c r="B259" s="14"/>
      <c r="C259" s="14"/>
      <c r="D259" s="14"/>
      <c r="E259" s="105">
        <f>F259*$B$9</f>
        <v>0</v>
      </c>
      <c r="F259" s="106">
        <f t="shared" si="25"/>
        <v>0</v>
      </c>
    </row>
    <row r="260" spans="1:6" ht="15">
      <c r="A260" s="15" t="s">
        <v>10</v>
      </c>
      <c r="B260" s="18"/>
      <c r="C260" s="18"/>
      <c r="D260" s="18"/>
      <c r="E260" s="105">
        <f>F260*$B$9</f>
        <v>0</v>
      </c>
      <c r="F260" s="108">
        <f>SUM(F245:F259)</f>
        <v>0</v>
      </c>
    </row>
    <row r="261" spans="1:6" ht="7.5" customHeight="1">
      <c r="A261" s="19"/>
      <c r="B261" s="16"/>
      <c r="C261" s="17"/>
      <c r="D261" s="18"/>
      <c r="E261" s="16"/>
      <c r="F261" s="20"/>
    </row>
    <row r="262" spans="1:6" s="3" customFormat="1" ht="15">
      <c r="A262" s="158" t="s">
        <v>11</v>
      </c>
      <c r="B262" s="182" t="str">
        <f>$B$12</f>
        <v>Enhed</v>
      </c>
      <c r="C262" s="159" t="s">
        <v>65</v>
      </c>
      <c r="D262" s="179" t="s">
        <v>66</v>
      </c>
      <c r="E262" s="159" t="s">
        <v>63</v>
      </c>
      <c r="F262" s="160" t="str">
        <f>$F$12</f>
        <v>Sum pr. enhed</v>
      </c>
    </row>
    <row r="263" spans="1:6" ht="15">
      <c r="A263" s="21"/>
      <c r="B263" s="183"/>
      <c r="C263" s="22"/>
      <c r="D263" s="27"/>
      <c r="E263" s="109">
        <f>C263*D263</f>
        <v>0</v>
      </c>
      <c r="F263" s="110">
        <f aca="true" t="shared" si="26" ref="F263:F277">E263/$B$9</f>
        <v>0</v>
      </c>
    </row>
    <row r="264" spans="1:6" ht="15">
      <c r="A264" s="21"/>
      <c r="B264" s="183"/>
      <c r="C264" s="22"/>
      <c r="D264" s="27"/>
      <c r="E264" s="109">
        <f aca="true" t="shared" si="27" ref="E264:E277">C264*D264</f>
        <v>0</v>
      </c>
      <c r="F264" s="110">
        <f t="shared" si="26"/>
        <v>0</v>
      </c>
    </row>
    <row r="265" spans="1:6" ht="15">
      <c r="A265" s="21"/>
      <c r="B265" s="183"/>
      <c r="C265" s="22"/>
      <c r="D265" s="27"/>
      <c r="E265" s="109">
        <f t="shared" si="27"/>
        <v>0</v>
      </c>
      <c r="F265" s="110">
        <f t="shared" si="26"/>
        <v>0</v>
      </c>
    </row>
    <row r="266" spans="1:6" ht="15">
      <c r="A266" s="21"/>
      <c r="B266" s="183"/>
      <c r="C266" s="22"/>
      <c r="D266" s="27"/>
      <c r="E266" s="109">
        <f t="shared" si="27"/>
        <v>0</v>
      </c>
      <c r="F266" s="110">
        <f t="shared" si="26"/>
        <v>0</v>
      </c>
    </row>
    <row r="267" spans="1:6" ht="15">
      <c r="A267" s="21"/>
      <c r="B267" s="183"/>
      <c r="C267" s="22"/>
      <c r="D267" s="27"/>
      <c r="E267" s="109">
        <f t="shared" si="27"/>
        <v>0</v>
      </c>
      <c r="F267" s="110">
        <f t="shared" si="26"/>
        <v>0</v>
      </c>
    </row>
    <row r="268" spans="1:6" ht="15">
      <c r="A268" s="21"/>
      <c r="B268" s="183"/>
      <c r="C268" s="22"/>
      <c r="D268" s="27"/>
      <c r="E268" s="109">
        <f t="shared" si="27"/>
        <v>0</v>
      </c>
      <c r="F268" s="110">
        <f t="shared" si="26"/>
        <v>0</v>
      </c>
    </row>
    <row r="269" spans="1:6" ht="15">
      <c r="A269" s="21"/>
      <c r="B269" s="183"/>
      <c r="C269" s="22"/>
      <c r="D269" s="27"/>
      <c r="E269" s="109">
        <f t="shared" si="27"/>
        <v>0</v>
      </c>
      <c r="F269" s="110">
        <f t="shared" si="26"/>
        <v>0</v>
      </c>
    </row>
    <row r="270" spans="1:6" ht="15">
      <c r="A270" s="21"/>
      <c r="B270" s="183"/>
      <c r="C270" s="22"/>
      <c r="D270" s="27"/>
      <c r="E270" s="109">
        <f t="shared" si="27"/>
        <v>0</v>
      </c>
      <c r="F270" s="110">
        <f t="shared" si="26"/>
        <v>0</v>
      </c>
    </row>
    <row r="271" spans="1:6" ht="15">
      <c r="A271" s="21"/>
      <c r="B271" s="183"/>
      <c r="C271" s="22"/>
      <c r="D271" s="27"/>
      <c r="E271" s="109">
        <f t="shared" si="27"/>
        <v>0</v>
      </c>
      <c r="F271" s="110">
        <f t="shared" si="26"/>
        <v>0</v>
      </c>
    </row>
    <row r="272" spans="1:6" ht="15">
      <c r="A272" s="21"/>
      <c r="B272" s="183"/>
      <c r="C272" s="22"/>
      <c r="D272" s="27"/>
      <c r="E272" s="109">
        <f t="shared" si="27"/>
        <v>0</v>
      </c>
      <c r="F272" s="110">
        <f t="shared" si="26"/>
        <v>0</v>
      </c>
    </row>
    <row r="273" spans="1:6" ht="15">
      <c r="A273" s="21"/>
      <c r="B273" s="183"/>
      <c r="C273" s="22"/>
      <c r="D273" s="27"/>
      <c r="E273" s="109">
        <f t="shared" si="27"/>
        <v>0</v>
      </c>
      <c r="F273" s="110">
        <f t="shared" si="26"/>
        <v>0</v>
      </c>
    </row>
    <row r="274" spans="1:6" ht="15">
      <c r="A274" s="21"/>
      <c r="B274" s="183"/>
      <c r="C274" s="22"/>
      <c r="D274" s="27"/>
      <c r="E274" s="109">
        <f t="shared" si="27"/>
        <v>0</v>
      </c>
      <c r="F274" s="110">
        <f t="shared" si="26"/>
        <v>0</v>
      </c>
    </row>
    <row r="275" spans="1:6" ht="15">
      <c r="A275" s="21"/>
      <c r="B275" s="183"/>
      <c r="C275" s="22"/>
      <c r="D275" s="27"/>
      <c r="E275" s="109">
        <f t="shared" si="27"/>
        <v>0</v>
      </c>
      <c r="F275" s="110">
        <f t="shared" si="26"/>
        <v>0</v>
      </c>
    </row>
    <row r="276" spans="1:6" ht="15">
      <c r="A276" s="21"/>
      <c r="B276" s="183"/>
      <c r="C276" s="22"/>
      <c r="D276" s="27"/>
      <c r="E276" s="109">
        <f t="shared" si="27"/>
        <v>0</v>
      </c>
      <c r="F276" s="110">
        <f t="shared" si="26"/>
        <v>0</v>
      </c>
    </row>
    <row r="277" spans="1:6" ht="15">
      <c r="A277" s="21"/>
      <c r="B277" s="183"/>
      <c r="C277" s="22"/>
      <c r="D277" s="27"/>
      <c r="E277" s="109">
        <f t="shared" si="27"/>
        <v>0</v>
      </c>
      <c r="F277" s="110">
        <f t="shared" si="26"/>
        <v>0</v>
      </c>
    </row>
    <row r="278" spans="1:6" ht="15">
      <c r="A278" s="25" t="s">
        <v>13</v>
      </c>
      <c r="B278" s="26"/>
      <c r="C278" s="109">
        <f>SUM(C263:C277)</f>
        <v>0</v>
      </c>
      <c r="D278" s="184" t="e">
        <f>AVERAGE(D263:D277)</f>
        <v>#DIV/0!</v>
      </c>
      <c r="E278" s="109">
        <f>SUM(E263:E277)</f>
        <v>0</v>
      </c>
      <c r="F278" s="185">
        <f>E278/$B$9</f>
        <v>0</v>
      </c>
    </row>
    <row r="279" spans="1:6" ht="7.5" customHeight="1">
      <c r="A279" s="25"/>
      <c r="B279" s="29"/>
      <c r="C279" s="28"/>
      <c r="D279" s="26"/>
      <c r="E279" s="23"/>
      <c r="F279" s="24"/>
    </row>
    <row r="280" spans="1:6" s="3" customFormat="1" ht="15">
      <c r="A280" s="158" t="s">
        <v>53</v>
      </c>
      <c r="B280" s="4" t="str">
        <f>B244</f>
        <v>Enhed</v>
      </c>
      <c r="C280" s="159" t="s">
        <v>65</v>
      </c>
      <c r="D280" s="179" t="s">
        <v>66</v>
      </c>
      <c r="E280" s="159" t="s">
        <v>63</v>
      </c>
      <c r="F280" s="160" t="str">
        <f>$F$12</f>
        <v>Sum pr. enhed</v>
      </c>
    </row>
    <row r="281" spans="1:6" ht="15">
      <c r="A281" s="30"/>
      <c r="B281" s="33"/>
      <c r="C281" s="33"/>
      <c r="D281" s="181"/>
      <c r="E281" s="37">
        <f aca="true" t="shared" si="28" ref="E281:E294">C281*D281</f>
        <v>0</v>
      </c>
      <c r="F281" s="34">
        <f>E281/$B$9</f>
        <v>0</v>
      </c>
    </row>
    <row r="282" spans="1:6" ht="15">
      <c r="A282" s="30"/>
      <c r="B282" s="33"/>
      <c r="C282" s="33"/>
      <c r="D282" s="181"/>
      <c r="E282" s="37">
        <f t="shared" si="28"/>
        <v>0</v>
      </c>
      <c r="F282" s="34">
        <f aca="true" t="shared" si="29" ref="F282:F293">E282/$B$9</f>
        <v>0</v>
      </c>
    </row>
    <row r="283" spans="1:6" ht="15">
      <c r="A283" s="30"/>
      <c r="B283" s="33"/>
      <c r="C283" s="33"/>
      <c r="D283" s="181"/>
      <c r="E283" s="37">
        <f t="shared" si="28"/>
        <v>0</v>
      </c>
      <c r="F283" s="34">
        <f t="shared" si="29"/>
        <v>0</v>
      </c>
    </row>
    <row r="284" spans="1:6" ht="15">
      <c r="A284" s="30"/>
      <c r="B284" s="33"/>
      <c r="C284" s="33"/>
      <c r="D284" s="181"/>
      <c r="E284" s="37">
        <f t="shared" si="28"/>
        <v>0</v>
      </c>
      <c r="F284" s="34">
        <f t="shared" si="29"/>
        <v>0</v>
      </c>
    </row>
    <row r="285" spans="1:6" ht="15">
      <c r="A285" s="30"/>
      <c r="B285" s="33"/>
      <c r="C285" s="33"/>
      <c r="D285" s="181"/>
      <c r="E285" s="37">
        <f t="shared" si="28"/>
        <v>0</v>
      </c>
      <c r="F285" s="34">
        <f t="shared" si="29"/>
        <v>0</v>
      </c>
    </row>
    <row r="286" spans="1:6" ht="15">
      <c r="A286" s="30"/>
      <c r="B286" s="33"/>
      <c r="C286" s="33"/>
      <c r="D286" s="181"/>
      <c r="E286" s="37">
        <f t="shared" si="28"/>
        <v>0</v>
      </c>
      <c r="F286" s="34">
        <f t="shared" si="29"/>
        <v>0</v>
      </c>
    </row>
    <row r="287" spans="1:6" ht="15">
      <c r="A287" s="30"/>
      <c r="B287" s="33"/>
      <c r="C287" s="33"/>
      <c r="D287" s="181"/>
      <c r="E287" s="37">
        <f t="shared" si="28"/>
        <v>0</v>
      </c>
      <c r="F287" s="34">
        <f t="shared" si="29"/>
        <v>0</v>
      </c>
    </row>
    <row r="288" spans="1:6" ht="15">
      <c r="A288" s="30"/>
      <c r="B288" s="33"/>
      <c r="C288" s="33"/>
      <c r="D288" s="181"/>
      <c r="E288" s="37">
        <f t="shared" si="28"/>
        <v>0</v>
      </c>
      <c r="F288" s="34">
        <f t="shared" si="29"/>
        <v>0</v>
      </c>
    </row>
    <row r="289" spans="1:6" ht="15">
      <c r="A289" s="30"/>
      <c r="B289" s="33"/>
      <c r="C289" s="33"/>
      <c r="D289" s="181"/>
      <c r="E289" s="37">
        <f t="shared" si="28"/>
        <v>0</v>
      </c>
      <c r="F289" s="34">
        <f t="shared" si="29"/>
        <v>0</v>
      </c>
    </row>
    <row r="290" spans="1:6" ht="15">
      <c r="A290" s="30"/>
      <c r="B290" s="33"/>
      <c r="C290" s="33"/>
      <c r="D290" s="181"/>
      <c r="E290" s="37">
        <f t="shared" si="28"/>
        <v>0</v>
      </c>
      <c r="F290" s="34">
        <f t="shared" si="29"/>
        <v>0</v>
      </c>
    </row>
    <row r="291" spans="1:6" ht="15">
      <c r="A291" s="30"/>
      <c r="B291" s="33"/>
      <c r="C291" s="33"/>
      <c r="D291" s="181"/>
      <c r="E291" s="37">
        <f t="shared" si="28"/>
        <v>0</v>
      </c>
      <c r="F291" s="34">
        <f t="shared" si="29"/>
        <v>0</v>
      </c>
    </row>
    <row r="292" spans="1:6" ht="15">
      <c r="A292" s="30"/>
      <c r="B292" s="33"/>
      <c r="C292" s="33"/>
      <c r="D292" s="181"/>
      <c r="E292" s="37">
        <f t="shared" si="28"/>
        <v>0</v>
      </c>
      <c r="F292" s="34">
        <f t="shared" si="29"/>
        <v>0</v>
      </c>
    </row>
    <row r="293" spans="1:6" ht="15">
      <c r="A293" s="30"/>
      <c r="B293" s="33"/>
      <c r="C293" s="33"/>
      <c r="D293" s="181"/>
      <c r="E293" s="37">
        <f t="shared" si="28"/>
        <v>0</v>
      </c>
      <c r="F293" s="34">
        <f t="shared" si="29"/>
        <v>0</v>
      </c>
    </row>
    <row r="294" spans="1:6" ht="15">
      <c r="A294" s="30"/>
      <c r="B294" s="33"/>
      <c r="C294" s="33"/>
      <c r="D294" s="181"/>
      <c r="E294" s="37">
        <f t="shared" si="28"/>
        <v>0</v>
      </c>
      <c r="F294" s="34">
        <f>E294/$B$9</f>
        <v>0</v>
      </c>
    </row>
    <row r="295" spans="1:6" ht="15">
      <c r="A295" s="35" t="s">
        <v>64</v>
      </c>
      <c r="B295" s="33"/>
      <c r="C295" s="37">
        <f>SUM(C281:C294)</f>
        <v>0</v>
      </c>
      <c r="D295" s="180" t="e">
        <f>AVERAGE(D281:D294)</f>
        <v>#DIV/0!</v>
      </c>
      <c r="E295" s="37">
        <f>SUM(E281:E294)</f>
        <v>0</v>
      </c>
      <c r="F295" s="201">
        <f>SUM(F281:F294)</f>
        <v>0</v>
      </c>
    </row>
    <row r="296" spans="1:9" ht="7.5" customHeight="1">
      <c r="A296" s="35"/>
      <c r="B296" s="31"/>
      <c r="C296" s="32"/>
      <c r="D296" s="36"/>
      <c r="E296" s="37"/>
      <c r="F296" s="34"/>
      <c r="I296" s="2"/>
    </row>
    <row r="297" spans="1:9" ht="15">
      <c r="A297" s="38"/>
      <c r="B297" s="39"/>
      <c r="C297" s="40"/>
      <c r="D297" s="36"/>
      <c r="E297" s="39"/>
      <c r="F297" s="41"/>
      <c r="I297" s="2"/>
    </row>
    <row r="298" spans="1:9" s="3" customFormat="1" ht="15.75" thickBot="1">
      <c r="A298" s="42" t="s">
        <v>95</v>
      </c>
      <c r="B298" s="39"/>
      <c r="C298" s="40"/>
      <c r="D298" s="36"/>
      <c r="E298" s="43">
        <f>F298*$B$9</f>
        <v>634881.5</v>
      </c>
      <c r="F298" s="44">
        <f>F240+F260+F278+F295</f>
        <v>67.54058510638298</v>
      </c>
      <c r="I298" s="4"/>
    </row>
    <row r="299" spans="1:9" ht="7.5" customHeight="1" thickBot="1" thickTop="1">
      <c r="A299" s="45"/>
      <c r="B299" s="46"/>
      <c r="C299" s="47"/>
      <c r="D299" s="48"/>
      <c r="E299" s="49"/>
      <c r="F299" s="50"/>
      <c r="I299" s="2"/>
    </row>
    <row r="300" spans="1:9" ht="15.75" thickBot="1">
      <c r="A300" s="1"/>
      <c r="B300" s="1"/>
      <c r="C300" s="5"/>
      <c r="D300" s="5"/>
      <c r="E300" s="1"/>
      <c r="F300" s="1"/>
      <c r="I300" s="2"/>
    </row>
    <row r="301" spans="1:6" s="104" customFormat="1" ht="15">
      <c r="A301" s="197" t="s">
        <v>70</v>
      </c>
      <c r="B301" s="198"/>
      <c r="C301" s="223"/>
      <c r="D301" s="223"/>
      <c r="E301" s="223"/>
      <c r="F301" s="224"/>
    </row>
    <row r="302" spans="1:6" ht="15">
      <c r="A302" s="158" t="s">
        <v>4</v>
      </c>
      <c r="B302" s="217" t="s">
        <v>94</v>
      </c>
      <c r="C302" s="159" t="s">
        <v>6</v>
      </c>
      <c r="D302" s="159" t="s">
        <v>7</v>
      </c>
      <c r="E302" s="159" t="s">
        <v>63</v>
      </c>
      <c r="F302" s="160" t="s">
        <v>8</v>
      </c>
    </row>
    <row r="303" spans="1:6" ht="15">
      <c r="A303" s="114"/>
      <c r="B303" s="115"/>
      <c r="C303" s="115"/>
      <c r="D303" s="115"/>
      <c r="E303" s="116">
        <f>F303*$B$9</f>
        <v>0</v>
      </c>
      <c r="F303" s="117">
        <f>C303*B303</f>
        <v>0</v>
      </c>
    </row>
    <row r="304" spans="1:6" ht="15">
      <c r="A304" s="114"/>
      <c r="B304" s="115"/>
      <c r="C304" s="115"/>
      <c r="D304" s="115"/>
      <c r="E304" s="116">
        <f aca="true" t="shared" si="30" ref="E304:E315">F304*$B$9</f>
        <v>0</v>
      </c>
      <c r="F304" s="117">
        <f aca="true" t="shared" si="31" ref="F304:F317">C304*B304</f>
        <v>0</v>
      </c>
    </row>
    <row r="305" spans="1:6" ht="15">
      <c r="A305" s="114"/>
      <c r="B305" s="115"/>
      <c r="C305" s="186"/>
      <c r="D305" s="115"/>
      <c r="E305" s="116">
        <f t="shared" si="30"/>
        <v>0</v>
      </c>
      <c r="F305" s="117">
        <f t="shared" si="31"/>
        <v>0</v>
      </c>
    </row>
    <row r="306" spans="1:6" ht="15">
      <c r="A306" s="114"/>
      <c r="B306" s="115"/>
      <c r="C306" s="186"/>
      <c r="D306" s="115"/>
      <c r="E306" s="116">
        <f t="shared" si="30"/>
        <v>0</v>
      </c>
      <c r="F306" s="117">
        <f t="shared" si="31"/>
        <v>0</v>
      </c>
    </row>
    <row r="307" spans="1:6" ht="15">
      <c r="A307" s="114"/>
      <c r="B307" s="115"/>
      <c r="C307" s="186"/>
      <c r="D307" s="115"/>
      <c r="E307" s="116">
        <f t="shared" si="30"/>
        <v>0</v>
      </c>
      <c r="F307" s="117">
        <f t="shared" si="31"/>
        <v>0</v>
      </c>
    </row>
    <row r="308" spans="1:6" ht="15">
      <c r="A308" s="114"/>
      <c r="B308" s="115"/>
      <c r="C308" s="115"/>
      <c r="D308" s="115"/>
      <c r="E308" s="116">
        <f t="shared" si="30"/>
        <v>0</v>
      </c>
      <c r="F308" s="117">
        <f t="shared" si="31"/>
        <v>0</v>
      </c>
    </row>
    <row r="309" spans="1:6" ht="15">
      <c r="A309" s="114"/>
      <c r="B309" s="115"/>
      <c r="C309" s="115"/>
      <c r="D309" s="115"/>
      <c r="E309" s="116">
        <f t="shared" si="30"/>
        <v>0</v>
      </c>
      <c r="F309" s="117">
        <f t="shared" si="31"/>
        <v>0</v>
      </c>
    </row>
    <row r="310" spans="1:6" ht="15">
      <c r="A310" s="114"/>
      <c r="B310" s="115"/>
      <c r="C310" s="186"/>
      <c r="D310" s="115"/>
      <c r="E310" s="116">
        <f t="shared" si="30"/>
        <v>0</v>
      </c>
      <c r="F310" s="117">
        <f t="shared" si="31"/>
        <v>0</v>
      </c>
    </row>
    <row r="311" spans="1:6" ht="15">
      <c r="A311" s="114"/>
      <c r="B311" s="115"/>
      <c r="C311" s="115"/>
      <c r="D311" s="115"/>
      <c r="E311" s="116">
        <f t="shared" si="30"/>
        <v>0</v>
      </c>
      <c r="F311" s="117">
        <f t="shared" si="31"/>
        <v>0</v>
      </c>
    </row>
    <row r="312" spans="1:6" ht="15">
      <c r="A312" s="114"/>
      <c r="B312" s="115"/>
      <c r="C312" s="115"/>
      <c r="D312" s="115"/>
      <c r="E312" s="116">
        <f t="shared" si="30"/>
        <v>0</v>
      </c>
      <c r="F312" s="117">
        <f t="shared" si="31"/>
        <v>0</v>
      </c>
    </row>
    <row r="313" spans="1:6" ht="15">
      <c r="A313" s="114"/>
      <c r="B313" s="115"/>
      <c r="C313" s="115"/>
      <c r="D313" s="115"/>
      <c r="E313" s="116">
        <f t="shared" si="30"/>
        <v>0</v>
      </c>
      <c r="F313" s="117">
        <f t="shared" si="31"/>
        <v>0</v>
      </c>
    </row>
    <row r="314" spans="1:6" ht="15">
      <c r="A314" s="114"/>
      <c r="B314" s="115"/>
      <c r="C314" s="115"/>
      <c r="D314" s="115"/>
      <c r="E314" s="116">
        <f t="shared" si="30"/>
        <v>0</v>
      </c>
      <c r="F314" s="117">
        <f t="shared" si="31"/>
        <v>0</v>
      </c>
    </row>
    <row r="315" spans="1:6" ht="15">
      <c r="A315" s="114"/>
      <c r="B315" s="115"/>
      <c r="C315" s="115"/>
      <c r="D315" s="115"/>
      <c r="E315" s="116">
        <f t="shared" si="30"/>
        <v>0</v>
      </c>
      <c r="F315" s="117">
        <f t="shared" si="31"/>
        <v>0</v>
      </c>
    </row>
    <row r="316" spans="1:6" ht="15">
      <c r="A316" s="114"/>
      <c r="B316" s="115"/>
      <c r="C316" s="115"/>
      <c r="D316" s="115"/>
      <c r="E316" s="116">
        <f>F316*$B$9</f>
        <v>0</v>
      </c>
      <c r="F316" s="117">
        <f t="shared" si="31"/>
        <v>0</v>
      </c>
    </row>
    <row r="317" spans="1:6" ht="15">
      <c r="A317" s="114"/>
      <c r="B317" s="115"/>
      <c r="C317" s="115"/>
      <c r="D317" s="115"/>
      <c r="E317" s="116">
        <f>F317*$B$9</f>
        <v>0</v>
      </c>
      <c r="F317" s="117">
        <f t="shared" si="31"/>
        <v>0</v>
      </c>
    </row>
    <row r="318" spans="1:6" ht="15">
      <c r="A318" s="118" t="s">
        <v>10</v>
      </c>
      <c r="B318" s="121"/>
      <c r="C318" s="121"/>
      <c r="D318" s="121"/>
      <c r="E318" s="116">
        <f>F318*$B$9</f>
        <v>0</v>
      </c>
      <c r="F318" s="187">
        <f>SUM(F303:F317)</f>
        <v>0</v>
      </c>
    </row>
    <row r="319" spans="1:6" ht="7.5" customHeight="1">
      <c r="A319" s="188"/>
      <c r="B319" s="119"/>
      <c r="C319" s="120"/>
      <c r="D319" s="121"/>
      <c r="E319" s="119"/>
      <c r="F319" s="189"/>
    </row>
    <row r="320" spans="1:6" s="3" customFormat="1" ht="15">
      <c r="A320" s="158" t="s">
        <v>11</v>
      </c>
      <c r="B320" s="182" t="str">
        <f>$B$12</f>
        <v>Enhed</v>
      </c>
      <c r="C320" s="159" t="s">
        <v>65</v>
      </c>
      <c r="D320" s="179" t="s">
        <v>66</v>
      </c>
      <c r="E320" s="159" t="s">
        <v>63</v>
      </c>
      <c r="F320" s="160" t="str">
        <f>$F$12</f>
        <v>Sum pr. enhed</v>
      </c>
    </row>
    <row r="321" spans="1:6" ht="15">
      <c r="A321" s="122"/>
      <c r="B321" s="190"/>
      <c r="C321" s="123"/>
      <c r="D321" s="128"/>
      <c r="E321" s="191">
        <f>C321*D321</f>
        <v>0</v>
      </c>
      <c r="F321" s="192">
        <f aca="true" t="shared" si="32" ref="F321:F335">E321/$B$9</f>
        <v>0</v>
      </c>
    </row>
    <row r="322" spans="1:6" ht="15">
      <c r="A322" s="122"/>
      <c r="B322" s="190"/>
      <c r="C322" s="123"/>
      <c r="D322" s="128"/>
      <c r="E322" s="191">
        <f aca="true" t="shared" si="33" ref="E322:E335">C322*D322</f>
        <v>0</v>
      </c>
      <c r="F322" s="192">
        <f t="shared" si="32"/>
        <v>0</v>
      </c>
    </row>
    <row r="323" spans="1:6" ht="15">
      <c r="A323" s="122"/>
      <c r="B323" s="190"/>
      <c r="C323" s="123"/>
      <c r="D323" s="128"/>
      <c r="E323" s="191">
        <f t="shared" si="33"/>
        <v>0</v>
      </c>
      <c r="F323" s="192">
        <f t="shared" si="32"/>
        <v>0</v>
      </c>
    </row>
    <row r="324" spans="1:6" ht="15">
      <c r="A324" s="122"/>
      <c r="B324" s="190"/>
      <c r="C324" s="123"/>
      <c r="D324" s="128"/>
      <c r="E324" s="191">
        <f t="shared" si="33"/>
        <v>0</v>
      </c>
      <c r="F324" s="192">
        <f t="shared" si="32"/>
        <v>0</v>
      </c>
    </row>
    <row r="325" spans="1:6" ht="15">
      <c r="A325" s="122"/>
      <c r="B325" s="190"/>
      <c r="C325" s="123"/>
      <c r="D325" s="128"/>
      <c r="E325" s="191">
        <f t="shared" si="33"/>
        <v>0</v>
      </c>
      <c r="F325" s="192">
        <f t="shared" si="32"/>
        <v>0</v>
      </c>
    </row>
    <row r="326" spans="1:6" ht="15">
      <c r="A326" s="122"/>
      <c r="B326" s="190"/>
      <c r="C326" s="123"/>
      <c r="D326" s="128"/>
      <c r="E326" s="191">
        <f t="shared" si="33"/>
        <v>0</v>
      </c>
      <c r="F326" s="192">
        <f t="shared" si="32"/>
        <v>0</v>
      </c>
    </row>
    <row r="327" spans="1:6" ht="15">
      <c r="A327" s="122"/>
      <c r="B327" s="190"/>
      <c r="C327" s="123"/>
      <c r="D327" s="128"/>
      <c r="E327" s="191">
        <f t="shared" si="33"/>
        <v>0</v>
      </c>
      <c r="F327" s="192">
        <f t="shared" si="32"/>
        <v>0</v>
      </c>
    </row>
    <row r="328" spans="1:6" ht="15">
      <c r="A328" s="122"/>
      <c r="B328" s="190"/>
      <c r="C328" s="123"/>
      <c r="D328" s="128"/>
      <c r="E328" s="191">
        <f t="shared" si="33"/>
        <v>0</v>
      </c>
      <c r="F328" s="192">
        <f t="shared" si="32"/>
        <v>0</v>
      </c>
    </row>
    <row r="329" spans="1:6" ht="15">
      <c r="A329" s="122"/>
      <c r="B329" s="190"/>
      <c r="C329" s="123"/>
      <c r="D329" s="128"/>
      <c r="E329" s="191">
        <f t="shared" si="33"/>
        <v>0</v>
      </c>
      <c r="F329" s="192">
        <f t="shared" si="32"/>
        <v>0</v>
      </c>
    </row>
    <row r="330" spans="1:6" ht="15">
      <c r="A330" s="122"/>
      <c r="B330" s="190"/>
      <c r="C330" s="123"/>
      <c r="D330" s="128"/>
      <c r="E330" s="191">
        <f t="shared" si="33"/>
        <v>0</v>
      </c>
      <c r="F330" s="192">
        <f t="shared" si="32"/>
        <v>0</v>
      </c>
    </row>
    <row r="331" spans="1:6" ht="15">
      <c r="A331" s="122"/>
      <c r="B331" s="190"/>
      <c r="C331" s="123"/>
      <c r="D331" s="128"/>
      <c r="E331" s="191">
        <f t="shared" si="33"/>
        <v>0</v>
      </c>
      <c r="F331" s="192">
        <f t="shared" si="32"/>
        <v>0</v>
      </c>
    </row>
    <row r="332" spans="1:6" ht="15">
      <c r="A332" s="122"/>
      <c r="B332" s="190"/>
      <c r="C332" s="123"/>
      <c r="D332" s="128"/>
      <c r="E332" s="191">
        <f t="shared" si="33"/>
        <v>0</v>
      </c>
      <c r="F332" s="192">
        <f t="shared" si="32"/>
        <v>0</v>
      </c>
    </row>
    <row r="333" spans="1:6" ht="15">
      <c r="A333" s="122"/>
      <c r="B333" s="190"/>
      <c r="C333" s="123"/>
      <c r="D333" s="128"/>
      <c r="E333" s="191">
        <f t="shared" si="33"/>
        <v>0</v>
      </c>
      <c r="F333" s="192">
        <f t="shared" si="32"/>
        <v>0</v>
      </c>
    </row>
    <row r="334" spans="1:6" ht="15">
      <c r="A334" s="122"/>
      <c r="B334" s="190"/>
      <c r="C334" s="123"/>
      <c r="D334" s="128"/>
      <c r="E334" s="191">
        <f t="shared" si="33"/>
        <v>0</v>
      </c>
      <c r="F334" s="192">
        <f t="shared" si="32"/>
        <v>0</v>
      </c>
    </row>
    <row r="335" spans="1:6" ht="15">
      <c r="A335" s="122"/>
      <c r="B335" s="190"/>
      <c r="C335" s="123"/>
      <c r="D335" s="128"/>
      <c r="E335" s="191">
        <f t="shared" si="33"/>
        <v>0</v>
      </c>
      <c r="F335" s="192">
        <f t="shared" si="32"/>
        <v>0</v>
      </c>
    </row>
    <row r="336" spans="1:6" ht="15">
      <c r="A336" s="126" t="s">
        <v>13</v>
      </c>
      <c r="B336" s="127"/>
      <c r="C336" s="191">
        <f>SUM(C321:C335)</f>
        <v>0</v>
      </c>
      <c r="D336" s="193" t="e">
        <f>AVERAGE(D321:D335)</f>
        <v>#DIV/0!</v>
      </c>
      <c r="E336" s="191">
        <f>SUM(E321:E335)</f>
        <v>0</v>
      </c>
      <c r="F336" s="194">
        <f>E336/$B$9</f>
        <v>0</v>
      </c>
    </row>
    <row r="337" spans="1:6" ht="7.5" customHeight="1">
      <c r="A337" s="126"/>
      <c r="B337" s="130"/>
      <c r="C337" s="129"/>
      <c r="D337" s="127"/>
      <c r="E337" s="124"/>
      <c r="F337" s="125"/>
    </row>
    <row r="338" spans="1:6" s="3" customFormat="1" ht="15">
      <c r="A338" s="158" t="s">
        <v>53</v>
      </c>
      <c r="B338" s="4" t="str">
        <f>B302</f>
        <v>Enhed</v>
      </c>
      <c r="C338" s="159" t="s">
        <v>65</v>
      </c>
      <c r="D338" s="179" t="s">
        <v>66</v>
      </c>
      <c r="E338" s="159" t="s">
        <v>63</v>
      </c>
      <c r="F338" s="160" t="str">
        <f>$F$12</f>
        <v>Sum pr. enhed</v>
      </c>
    </row>
    <row r="339" spans="1:6" ht="15">
      <c r="A339" s="131"/>
      <c r="B339" s="134"/>
      <c r="C339" s="134"/>
      <c r="D339" s="195"/>
      <c r="E339" s="138">
        <f aca="true" t="shared" si="34" ref="E339:E352">C339*D339</f>
        <v>0</v>
      </c>
      <c r="F339" s="135">
        <f>E339/$B$9</f>
        <v>0</v>
      </c>
    </row>
    <row r="340" spans="1:6" ht="15">
      <c r="A340" s="131"/>
      <c r="B340" s="134"/>
      <c r="C340" s="134"/>
      <c r="D340" s="195"/>
      <c r="E340" s="138">
        <f t="shared" si="34"/>
        <v>0</v>
      </c>
      <c r="F340" s="135">
        <f aca="true" t="shared" si="35" ref="F340:F351">E340/$B$9</f>
        <v>0</v>
      </c>
    </row>
    <row r="341" spans="1:6" ht="15">
      <c r="A341" s="131"/>
      <c r="B341" s="134"/>
      <c r="C341" s="134"/>
      <c r="D341" s="195"/>
      <c r="E341" s="138">
        <f t="shared" si="34"/>
        <v>0</v>
      </c>
      <c r="F341" s="135">
        <f t="shared" si="35"/>
        <v>0</v>
      </c>
    </row>
    <row r="342" spans="1:6" ht="15">
      <c r="A342" s="131"/>
      <c r="B342" s="134"/>
      <c r="C342" s="134"/>
      <c r="D342" s="195"/>
      <c r="E342" s="138">
        <f t="shared" si="34"/>
        <v>0</v>
      </c>
      <c r="F342" s="135">
        <f t="shared" si="35"/>
        <v>0</v>
      </c>
    </row>
    <row r="343" spans="1:6" ht="15">
      <c r="A343" s="131"/>
      <c r="B343" s="134"/>
      <c r="C343" s="134"/>
      <c r="D343" s="195"/>
      <c r="E343" s="138">
        <f t="shared" si="34"/>
        <v>0</v>
      </c>
      <c r="F343" s="135">
        <f t="shared" si="35"/>
        <v>0</v>
      </c>
    </row>
    <row r="344" spans="1:6" ht="15">
      <c r="A344" s="131"/>
      <c r="B344" s="134"/>
      <c r="C344" s="134"/>
      <c r="D344" s="195"/>
      <c r="E344" s="138">
        <f t="shared" si="34"/>
        <v>0</v>
      </c>
      <c r="F344" s="135">
        <f t="shared" si="35"/>
        <v>0</v>
      </c>
    </row>
    <row r="345" spans="1:6" ht="15">
      <c r="A345" s="131"/>
      <c r="B345" s="134"/>
      <c r="C345" s="134"/>
      <c r="D345" s="195"/>
      <c r="E345" s="138">
        <f t="shared" si="34"/>
        <v>0</v>
      </c>
      <c r="F345" s="135">
        <f t="shared" si="35"/>
        <v>0</v>
      </c>
    </row>
    <row r="346" spans="1:6" ht="15">
      <c r="A346" s="131"/>
      <c r="B346" s="134"/>
      <c r="C346" s="134"/>
      <c r="D346" s="195"/>
      <c r="E346" s="138">
        <f t="shared" si="34"/>
        <v>0</v>
      </c>
      <c r="F346" s="135">
        <f t="shared" si="35"/>
        <v>0</v>
      </c>
    </row>
    <row r="347" spans="1:6" ht="15">
      <c r="A347" s="131"/>
      <c r="B347" s="134"/>
      <c r="C347" s="134"/>
      <c r="D347" s="195"/>
      <c r="E347" s="138">
        <f t="shared" si="34"/>
        <v>0</v>
      </c>
      <c r="F347" s="135">
        <f t="shared" si="35"/>
        <v>0</v>
      </c>
    </row>
    <row r="348" spans="1:6" ht="15">
      <c r="A348" s="131"/>
      <c r="B348" s="134"/>
      <c r="C348" s="134"/>
      <c r="D348" s="195"/>
      <c r="E348" s="138">
        <f t="shared" si="34"/>
        <v>0</v>
      </c>
      <c r="F348" s="135">
        <f t="shared" si="35"/>
        <v>0</v>
      </c>
    </row>
    <row r="349" spans="1:6" ht="15">
      <c r="A349" s="131"/>
      <c r="B349" s="134"/>
      <c r="C349" s="134"/>
      <c r="D349" s="195"/>
      <c r="E349" s="138">
        <f t="shared" si="34"/>
        <v>0</v>
      </c>
      <c r="F349" s="135">
        <f t="shared" si="35"/>
        <v>0</v>
      </c>
    </row>
    <row r="350" spans="1:6" ht="15">
      <c r="A350" s="131"/>
      <c r="B350" s="134"/>
      <c r="C350" s="134"/>
      <c r="D350" s="195"/>
      <c r="E350" s="138">
        <f t="shared" si="34"/>
        <v>0</v>
      </c>
      <c r="F350" s="135">
        <f t="shared" si="35"/>
        <v>0</v>
      </c>
    </row>
    <row r="351" spans="1:6" ht="15">
      <c r="A351" s="131"/>
      <c r="B351" s="134"/>
      <c r="C351" s="134"/>
      <c r="D351" s="195"/>
      <c r="E351" s="138">
        <f t="shared" si="34"/>
        <v>0</v>
      </c>
      <c r="F351" s="135">
        <f t="shared" si="35"/>
        <v>0</v>
      </c>
    </row>
    <row r="352" spans="1:6" ht="15">
      <c r="A352" s="131"/>
      <c r="B352" s="134"/>
      <c r="C352" s="134"/>
      <c r="D352" s="195"/>
      <c r="E352" s="138">
        <f t="shared" si="34"/>
        <v>0</v>
      </c>
      <c r="F352" s="135">
        <f>E352/$B$9</f>
        <v>0</v>
      </c>
    </row>
    <row r="353" spans="1:6" ht="15">
      <c r="A353" s="136" t="s">
        <v>64</v>
      </c>
      <c r="B353" s="134"/>
      <c r="C353" s="138">
        <f>SUM(C339:C352)</f>
        <v>0</v>
      </c>
      <c r="D353" s="196" t="e">
        <f>AVERAGE(D339:D352)</f>
        <v>#DIV/0!</v>
      </c>
      <c r="E353" s="138">
        <f>SUM(E339:E352)</f>
        <v>0</v>
      </c>
      <c r="F353" s="202">
        <f>SUM(F339:F352)</f>
        <v>0</v>
      </c>
    </row>
    <row r="354" spans="1:9" ht="7.5" customHeight="1">
      <c r="A354" s="136"/>
      <c r="B354" s="132"/>
      <c r="C354" s="133"/>
      <c r="D354" s="137"/>
      <c r="E354" s="138"/>
      <c r="F354" s="135"/>
      <c r="I354" s="2"/>
    </row>
    <row r="355" spans="1:9" ht="15">
      <c r="A355" s="139"/>
      <c r="B355" s="140"/>
      <c r="C355" s="141"/>
      <c r="D355" s="137"/>
      <c r="E355" s="140"/>
      <c r="F355" s="142"/>
      <c r="I355" s="2"/>
    </row>
    <row r="356" spans="1:9" s="3" customFormat="1" ht="15.75" thickBot="1">
      <c r="A356" s="143" t="s">
        <v>95</v>
      </c>
      <c r="B356" s="140"/>
      <c r="C356" s="141"/>
      <c r="D356" s="137"/>
      <c r="E356" s="144">
        <f>F356*$B$9</f>
        <v>634881.5</v>
      </c>
      <c r="F356" s="145">
        <f>F298+F318+F336+F353</f>
        <v>67.54058510638298</v>
      </c>
      <c r="I356" s="4"/>
    </row>
    <row r="357" spans="1:9" ht="7.5" customHeight="1" thickBot="1" thickTop="1">
      <c r="A357" s="146"/>
      <c r="B357" s="147"/>
      <c r="C357" s="148"/>
      <c r="D357" s="149"/>
      <c r="E357" s="150"/>
      <c r="F357" s="151"/>
      <c r="I357" s="2"/>
    </row>
    <row r="358" spans="1:9" s="3" customFormat="1" ht="15.75" thickBot="1">
      <c r="A358" s="1"/>
      <c r="B358" s="1"/>
      <c r="C358" s="5"/>
      <c r="D358" s="5"/>
      <c r="E358" s="1"/>
      <c r="F358" s="1"/>
      <c r="I358" s="4"/>
    </row>
    <row r="359" spans="1:9" s="3" customFormat="1" ht="15.75" thickBot="1">
      <c r="A359" s="152" t="s">
        <v>51</v>
      </c>
      <c r="B359" s="153" t="s">
        <v>15</v>
      </c>
      <c r="C359" s="154">
        <v>7560</v>
      </c>
      <c r="D359" s="155">
        <v>3.25</v>
      </c>
      <c r="E359" s="156">
        <f>D359*C359</f>
        <v>24570</v>
      </c>
      <c r="F359" s="157">
        <f>E359/$B$9</f>
        <v>2.6138297872340424</v>
      </c>
      <c r="I359" s="4"/>
    </row>
    <row r="360" spans="1:9" s="3" customFormat="1" ht="15.75" thickBot="1">
      <c r="A360" s="1"/>
      <c r="B360" s="1"/>
      <c r="C360" s="5"/>
      <c r="D360" s="5"/>
      <c r="E360" s="1"/>
      <c r="F360" s="1"/>
      <c r="I360" s="4"/>
    </row>
    <row r="361" spans="1:9" ht="12" customHeight="1">
      <c r="A361" s="112" t="s">
        <v>47</v>
      </c>
      <c r="B361" s="113"/>
      <c r="C361" s="225"/>
      <c r="D361" s="225"/>
      <c r="E361" s="225"/>
      <c r="F361" s="226"/>
      <c r="I361" s="2"/>
    </row>
    <row r="362" spans="1:6" ht="3" customHeight="1">
      <c r="A362" s="6"/>
      <c r="B362" s="2"/>
      <c r="C362" s="7" t="str">
        <f>$C$12</f>
        <v>Antal</v>
      </c>
      <c r="D362" s="7" t="str">
        <f>$D$12</f>
        <v>Kr. </v>
      </c>
      <c r="E362" s="7" t="str">
        <f>$E$12</f>
        <v>Sum i alt</v>
      </c>
      <c r="F362" s="8" t="str">
        <f>$F$12</f>
        <v>Sum pr. enhed</v>
      </c>
    </row>
    <row r="363" spans="1:8" s="111" customFormat="1" ht="15">
      <c r="A363" s="51" t="s">
        <v>40</v>
      </c>
      <c r="B363" s="52" t="s">
        <v>59</v>
      </c>
      <c r="C363" s="53">
        <f>B9</f>
        <v>9400</v>
      </c>
      <c r="D363" s="54">
        <v>55</v>
      </c>
      <c r="E363" s="55">
        <f>C363*D363</f>
        <v>517000</v>
      </c>
      <c r="F363" s="56">
        <f>D363</f>
        <v>55</v>
      </c>
      <c r="H363" s="203"/>
    </row>
    <row r="364" spans="1:6" ht="15">
      <c r="A364" s="57" t="s">
        <v>52</v>
      </c>
      <c r="B364" s="58"/>
      <c r="C364" s="53"/>
      <c r="D364" s="59"/>
      <c r="E364" s="55">
        <f>F364*B9</f>
        <v>634881.5</v>
      </c>
      <c r="F364" s="60">
        <f>F356</f>
        <v>67.54058510638298</v>
      </c>
    </row>
    <row r="365" spans="1:8" s="3" customFormat="1" ht="15.75" thickBot="1">
      <c r="A365" s="61" t="s">
        <v>100</v>
      </c>
      <c r="B365" s="62"/>
      <c r="C365" s="63"/>
      <c r="D365" s="59"/>
      <c r="E365" s="55">
        <f>F365*B9</f>
        <v>-93311.49999999999</v>
      </c>
      <c r="F365" s="64">
        <f>F363-F364+F359</f>
        <v>-9.926755319148935</v>
      </c>
      <c r="H365" s="10"/>
    </row>
    <row r="366" spans="1:8" ht="16.5" thickBot="1" thickTop="1">
      <c r="A366" s="65"/>
      <c r="B366" s="66"/>
      <c r="C366" s="67"/>
      <c r="D366" s="68"/>
      <c r="E366" s="66"/>
      <c r="F366" s="69"/>
      <c r="H366" s="11"/>
    </row>
    <row r="367" spans="1:6" s="3" customFormat="1" ht="15">
      <c r="A367"/>
      <c r="B367"/>
      <c r="C367" s="9"/>
      <c r="D367" s="9"/>
      <c r="E367"/>
      <c r="F367"/>
    </row>
    <row r="368" ht="7.5" customHeight="1"/>
  </sheetData>
  <sheetProtection formatRows="0"/>
  <mergeCells count="15">
    <mergeCell ref="A1:F1"/>
    <mergeCell ref="C11:D11"/>
    <mergeCell ref="E11:F11"/>
    <mergeCell ref="C69:D69"/>
    <mergeCell ref="E69:F69"/>
    <mergeCell ref="C127:D127"/>
    <mergeCell ref="E127:F127"/>
    <mergeCell ref="E185:F185"/>
    <mergeCell ref="C301:D301"/>
    <mergeCell ref="E301:F301"/>
    <mergeCell ref="C243:D243"/>
    <mergeCell ref="E243:F243"/>
    <mergeCell ref="C361:D361"/>
    <mergeCell ref="E361:F361"/>
    <mergeCell ref="C185:D185"/>
  </mergeCells>
  <printOptions/>
  <pageMargins left="0.7086614173228347" right="0.7086614173228347" top="0.15748031496062992" bottom="0.8661417322834646" header="0" footer="0.11811023622047245"/>
  <pageSetup horizontalDpi="600" verticalDpi="600" orientation="portrait" paperSize="9" scale="77" r:id="rId3"/>
  <headerFooter alignWithMargins="0">
    <oddFooter>&amp;L&amp;G
Side &amp;P
&amp;D</oddFooter>
  </headerFooter>
  <rowBreaks count="1" manualBreakCount="1">
    <brk id="68" max="5" man="1"/>
  </rowBreaks>
  <drawing r:id="rId1"/>
  <legacyDrawingHF r:id="rId2"/>
</worksheet>
</file>

<file path=xl/worksheets/sheet3.xml><?xml version="1.0" encoding="utf-8"?>
<worksheet xmlns="http://schemas.openxmlformats.org/spreadsheetml/2006/main" xmlns:r="http://schemas.openxmlformats.org/officeDocument/2006/relationships">
  <sheetPr>
    <tabColor theme="5" tint="0.39998000860214233"/>
  </sheetPr>
  <dimension ref="A1:I367"/>
  <sheetViews>
    <sheetView showGridLines="0" zoomScale="110" zoomScaleNormal="110" zoomScaleSheetLayoutView="80" zoomScalePageLayoutView="232" workbookViewId="0" topLeftCell="A1">
      <selection activeCell="A1" sqref="A1:F1"/>
    </sheetView>
  </sheetViews>
  <sheetFormatPr defaultColWidth="9.140625" defaultRowHeight="15"/>
  <cols>
    <col min="1" max="1" width="39.140625" style="0" customWidth="1"/>
    <col min="2" max="2" width="15.57421875" style="0" customWidth="1"/>
    <col min="3" max="3" width="12.57421875" style="0" customWidth="1"/>
    <col min="4" max="4" width="12.421875" style="0" customWidth="1"/>
    <col min="5" max="6" width="16.421875" style="0" customWidth="1"/>
    <col min="7" max="7" width="9.140625" style="1" customWidth="1"/>
    <col min="8" max="8" width="12.00390625" style="1" bestFit="1" customWidth="1"/>
    <col min="9" max="9" width="10.00390625" style="1" bestFit="1" customWidth="1"/>
    <col min="10" max="16384" width="9.140625" style="1" customWidth="1"/>
  </cols>
  <sheetData>
    <row r="1" spans="1:6" ht="24.75" customHeight="1">
      <c r="A1" s="227" t="s">
        <v>72</v>
      </c>
      <c r="B1" s="228"/>
      <c r="C1" s="228"/>
      <c r="D1" s="228"/>
      <c r="E1" s="228"/>
      <c r="F1" s="229"/>
    </row>
    <row r="2" spans="1:6" ht="11.25" customHeight="1">
      <c r="A2" s="170"/>
      <c r="B2" s="161"/>
      <c r="C2" s="161"/>
      <c r="D2" s="161"/>
      <c r="E2" s="161"/>
      <c r="F2" s="171"/>
    </row>
    <row r="3" spans="1:6" ht="18.75">
      <c r="A3" s="172" t="s">
        <v>0</v>
      </c>
      <c r="B3" s="161"/>
      <c r="C3" s="161"/>
      <c r="D3" s="161"/>
      <c r="E3" s="161"/>
      <c r="F3" s="171"/>
    </row>
    <row r="4" spans="1:6" ht="18.75">
      <c r="A4" s="173" t="s">
        <v>1</v>
      </c>
      <c r="B4" s="161"/>
      <c r="C4" s="162"/>
      <c r="D4" s="161"/>
      <c r="E4" s="161"/>
      <c r="F4" s="171"/>
    </row>
    <row r="5" spans="1:6" ht="18.75">
      <c r="A5" s="173" t="s">
        <v>2</v>
      </c>
      <c r="B5" s="161"/>
      <c r="C5" s="161"/>
      <c r="D5" s="161"/>
      <c r="E5" s="161"/>
      <c r="F5" s="171"/>
    </row>
    <row r="6" spans="1:6" ht="18.75">
      <c r="A6" s="173" t="s">
        <v>3</v>
      </c>
      <c r="B6" s="161"/>
      <c r="C6" s="163"/>
      <c r="D6" s="161"/>
      <c r="E6" s="161"/>
      <c r="F6" s="171"/>
    </row>
    <row r="7" spans="1:6" ht="30">
      <c r="A7" s="173" t="s">
        <v>60</v>
      </c>
      <c r="B7" s="164" t="s">
        <v>42</v>
      </c>
      <c r="C7" s="209" t="s">
        <v>74</v>
      </c>
      <c r="D7" s="209" t="s">
        <v>102</v>
      </c>
      <c r="E7" s="161"/>
      <c r="F7" s="171"/>
    </row>
    <row r="8" spans="1:6" ht="18.75" customHeight="1" hidden="1">
      <c r="A8" s="173"/>
      <c r="B8" s="163"/>
      <c r="C8" s="208">
        <v>27.315541601255887</v>
      </c>
      <c r="D8" s="207"/>
      <c r="E8" s="163"/>
      <c r="F8" s="174"/>
    </row>
    <row r="9" spans="1:6" ht="15">
      <c r="A9" s="173" t="s">
        <v>50</v>
      </c>
      <c r="B9" s="167">
        <f>C9*D9</f>
        <v>870</v>
      </c>
      <c r="C9" s="210">
        <v>3</v>
      </c>
      <c r="D9" s="210">
        <v>290</v>
      </c>
      <c r="E9" s="169"/>
      <c r="F9" s="175"/>
    </row>
    <row r="10" spans="1:6" ht="8.25" customHeight="1" thickBot="1">
      <c r="A10" s="176"/>
      <c r="B10" s="177"/>
      <c r="C10" s="177"/>
      <c r="D10" s="177"/>
      <c r="E10" s="177"/>
      <c r="F10" s="178"/>
    </row>
    <row r="11" spans="1:6" s="104" customFormat="1" ht="15">
      <c r="A11" s="199" t="s">
        <v>86</v>
      </c>
      <c r="B11" s="200"/>
      <c r="C11" s="218"/>
      <c r="D11" s="218"/>
      <c r="E11" s="218"/>
      <c r="F11" s="219"/>
    </row>
    <row r="12" spans="1:6" ht="15">
      <c r="A12" s="158" t="s">
        <v>4</v>
      </c>
      <c r="B12" s="159" t="s">
        <v>94</v>
      </c>
      <c r="C12" s="159" t="s">
        <v>6</v>
      </c>
      <c r="D12" s="159" t="s">
        <v>7</v>
      </c>
      <c r="E12" s="159" t="s">
        <v>63</v>
      </c>
      <c r="F12" s="160" t="s">
        <v>8</v>
      </c>
    </row>
    <row r="13" spans="1:6" ht="15">
      <c r="A13" s="211" t="s">
        <v>75</v>
      </c>
      <c r="B13" s="212" t="s">
        <v>76</v>
      </c>
      <c r="C13" s="212">
        <v>1</v>
      </c>
      <c r="D13" s="212">
        <v>29</v>
      </c>
      <c r="E13" s="105">
        <f>F13*$B$9</f>
        <v>25230</v>
      </c>
      <c r="F13" s="106">
        <f>C13*D13</f>
        <v>29</v>
      </c>
    </row>
    <row r="14" spans="1:6" ht="15">
      <c r="A14" s="211" t="s">
        <v>77</v>
      </c>
      <c r="B14" s="212" t="s">
        <v>78</v>
      </c>
      <c r="C14" s="216">
        <f>1/D9</f>
        <v>0.0034482758620689655</v>
      </c>
      <c r="D14" s="206">
        <v>3300</v>
      </c>
      <c r="E14" s="105">
        <f aca="true" t="shared" si="0" ref="E14:E25">F14*$B$9</f>
        <v>9900</v>
      </c>
      <c r="F14" s="106">
        <f aca="true" t="shared" si="1" ref="F14:F25">C14*D14</f>
        <v>11.379310344827585</v>
      </c>
    </row>
    <row r="15" spans="1:6" ht="15">
      <c r="A15" s="13"/>
      <c r="B15" s="14"/>
      <c r="C15" s="107"/>
      <c r="D15" s="14"/>
      <c r="E15" s="105">
        <f t="shared" si="0"/>
        <v>0</v>
      </c>
      <c r="F15" s="106">
        <f t="shared" si="1"/>
        <v>0</v>
      </c>
    </row>
    <row r="16" spans="1:6" ht="15">
      <c r="A16" s="13"/>
      <c r="B16" s="14"/>
      <c r="C16" s="107"/>
      <c r="D16" s="14"/>
      <c r="E16" s="105">
        <f t="shared" si="0"/>
        <v>0</v>
      </c>
      <c r="F16" s="106">
        <f t="shared" si="1"/>
        <v>0</v>
      </c>
    </row>
    <row r="17" spans="1:6" ht="15">
      <c r="A17" s="13"/>
      <c r="B17" s="14"/>
      <c r="C17" s="107"/>
      <c r="D17" s="14"/>
      <c r="E17" s="105">
        <f t="shared" si="0"/>
        <v>0</v>
      </c>
      <c r="F17" s="106">
        <f t="shared" si="1"/>
        <v>0</v>
      </c>
    </row>
    <row r="18" spans="1:6" ht="15" hidden="1">
      <c r="A18" s="13"/>
      <c r="B18" s="14"/>
      <c r="C18" s="14"/>
      <c r="D18" s="14"/>
      <c r="E18" s="105">
        <f t="shared" si="0"/>
        <v>0</v>
      </c>
      <c r="F18" s="106">
        <f>C18*D18</f>
        <v>0</v>
      </c>
    </row>
    <row r="19" spans="1:6" ht="15" hidden="1">
      <c r="A19" s="13"/>
      <c r="B19" s="14"/>
      <c r="C19" s="14"/>
      <c r="D19" s="14"/>
      <c r="E19" s="105">
        <f t="shared" si="0"/>
        <v>0</v>
      </c>
      <c r="F19" s="106">
        <f t="shared" si="1"/>
        <v>0</v>
      </c>
    </row>
    <row r="20" spans="1:6" ht="15" hidden="1">
      <c r="A20" s="13"/>
      <c r="B20" s="14"/>
      <c r="C20" s="107"/>
      <c r="D20" s="14"/>
      <c r="E20" s="105">
        <f t="shared" si="0"/>
        <v>0</v>
      </c>
      <c r="F20" s="106">
        <f t="shared" si="1"/>
        <v>0</v>
      </c>
    </row>
    <row r="21" spans="1:6" ht="15" hidden="1">
      <c r="A21" s="13"/>
      <c r="B21" s="14"/>
      <c r="C21" s="14"/>
      <c r="D21" s="14"/>
      <c r="E21" s="105">
        <f t="shared" si="0"/>
        <v>0</v>
      </c>
      <c r="F21" s="106">
        <f t="shared" si="1"/>
        <v>0</v>
      </c>
    </row>
    <row r="22" spans="1:6" ht="15" hidden="1">
      <c r="A22" s="13"/>
      <c r="B22" s="14"/>
      <c r="C22" s="14"/>
      <c r="D22" s="14"/>
      <c r="E22" s="105">
        <f t="shared" si="0"/>
        <v>0</v>
      </c>
      <c r="F22" s="106">
        <f t="shared" si="1"/>
        <v>0</v>
      </c>
    </row>
    <row r="23" spans="1:6" ht="15" hidden="1">
      <c r="A23" s="13"/>
      <c r="B23" s="14"/>
      <c r="C23" s="14"/>
      <c r="D23" s="14"/>
      <c r="E23" s="105">
        <f t="shared" si="0"/>
        <v>0</v>
      </c>
      <c r="F23" s="106">
        <f t="shared" si="1"/>
        <v>0</v>
      </c>
    </row>
    <row r="24" spans="1:6" ht="15" hidden="1">
      <c r="A24" s="13"/>
      <c r="B24" s="14"/>
      <c r="C24" s="14"/>
      <c r="D24" s="14"/>
      <c r="E24" s="105">
        <f t="shared" si="0"/>
        <v>0</v>
      </c>
      <c r="F24" s="106">
        <f t="shared" si="1"/>
        <v>0</v>
      </c>
    </row>
    <row r="25" spans="1:6" ht="15" hidden="1">
      <c r="A25" s="13"/>
      <c r="B25" s="14"/>
      <c r="C25" s="14"/>
      <c r="D25" s="14"/>
      <c r="E25" s="105">
        <f t="shared" si="0"/>
        <v>0</v>
      </c>
      <c r="F25" s="106">
        <f t="shared" si="1"/>
        <v>0</v>
      </c>
    </row>
    <row r="26" spans="1:6" ht="15" hidden="1">
      <c r="A26" s="13"/>
      <c r="B26" s="14"/>
      <c r="C26" s="14"/>
      <c r="D26" s="14"/>
      <c r="E26" s="105">
        <f>F26*$B$9</f>
        <v>0</v>
      </c>
      <c r="F26" s="106">
        <f>C26*D26</f>
        <v>0</v>
      </c>
    </row>
    <row r="27" spans="1:6" ht="15" hidden="1">
      <c r="A27" s="13"/>
      <c r="B27" s="14"/>
      <c r="C27" s="14"/>
      <c r="D27" s="14"/>
      <c r="E27" s="105">
        <f>F27*$B$9</f>
        <v>0</v>
      </c>
      <c r="F27" s="106">
        <f>C27*D27</f>
        <v>0</v>
      </c>
    </row>
    <row r="28" spans="1:6" ht="15">
      <c r="A28" s="15" t="s">
        <v>10</v>
      </c>
      <c r="B28" s="18"/>
      <c r="C28" s="18"/>
      <c r="D28" s="18"/>
      <c r="E28" s="105">
        <f>F28*$B$9</f>
        <v>35130</v>
      </c>
      <c r="F28" s="108">
        <f>SUM(F13:F27)</f>
        <v>40.37931034482759</v>
      </c>
    </row>
    <row r="29" spans="1:6" ht="7.5" customHeight="1">
      <c r="A29" s="19"/>
      <c r="B29" s="16"/>
      <c r="C29" s="17"/>
      <c r="D29" s="18"/>
      <c r="E29" s="16"/>
      <c r="F29" s="20"/>
    </row>
    <row r="30" spans="1:6" s="3" customFormat="1" ht="15">
      <c r="A30" s="158" t="s">
        <v>11</v>
      </c>
      <c r="B30" s="182" t="str">
        <f>$B$12</f>
        <v>Enhed</v>
      </c>
      <c r="C30" s="159" t="s">
        <v>65</v>
      </c>
      <c r="D30" s="179" t="s">
        <v>66</v>
      </c>
      <c r="E30" s="159" t="s">
        <v>63</v>
      </c>
      <c r="F30" s="160" t="str">
        <f>$F$12</f>
        <v>Sum pr. enhed</v>
      </c>
    </row>
    <row r="31" spans="1:6" ht="15">
      <c r="A31" s="213" t="s">
        <v>79</v>
      </c>
      <c r="B31" s="183">
        <v>3</v>
      </c>
      <c r="C31" s="22">
        <v>150</v>
      </c>
      <c r="D31" s="27">
        <v>1</v>
      </c>
      <c r="E31" s="109">
        <f>B31*C31*D31</f>
        <v>450</v>
      </c>
      <c r="F31" s="110">
        <f aca="true" t="shared" si="2" ref="F31:F45">E31/$B$9</f>
        <v>0.5172413793103449</v>
      </c>
    </row>
    <row r="32" spans="1:6" ht="15">
      <c r="A32" s="213" t="s">
        <v>80</v>
      </c>
      <c r="B32" s="183">
        <f>52*2</f>
        <v>104</v>
      </c>
      <c r="C32" s="22">
        <v>150</v>
      </c>
      <c r="D32" s="27">
        <v>0.25</v>
      </c>
      <c r="E32" s="215">
        <f>B32*C32*D32/8*3</f>
        <v>1462.5</v>
      </c>
      <c r="F32" s="110">
        <f t="shared" si="2"/>
        <v>1.6810344827586208</v>
      </c>
    </row>
    <row r="33" spans="1:6" ht="15">
      <c r="A33" s="213" t="s">
        <v>81</v>
      </c>
      <c r="B33" s="183">
        <v>3</v>
      </c>
      <c r="C33" s="22">
        <v>500</v>
      </c>
      <c r="D33" s="27">
        <v>1</v>
      </c>
      <c r="E33" s="215">
        <f aca="true" t="shared" si="3" ref="E33:E45">B33*C33*D33</f>
        <v>1500</v>
      </c>
      <c r="F33" s="110">
        <f t="shared" si="2"/>
        <v>1.7241379310344827</v>
      </c>
    </row>
    <row r="34" spans="1:6" ht="15">
      <c r="A34" s="213" t="s">
        <v>82</v>
      </c>
      <c r="B34" s="183">
        <v>1</v>
      </c>
      <c r="C34" s="22">
        <v>2500</v>
      </c>
      <c r="D34" s="27">
        <v>0.375</v>
      </c>
      <c r="E34" s="215">
        <f t="shared" si="3"/>
        <v>937.5</v>
      </c>
      <c r="F34" s="110">
        <f t="shared" si="2"/>
        <v>1.0775862068965518</v>
      </c>
    </row>
    <row r="35" spans="1:6" ht="15">
      <c r="A35" s="213" t="s">
        <v>83</v>
      </c>
      <c r="B35" s="183">
        <v>1.5</v>
      </c>
      <c r="C35" s="22">
        <v>150</v>
      </c>
      <c r="D35" s="27">
        <v>1</v>
      </c>
      <c r="E35" s="215">
        <f t="shared" si="3"/>
        <v>225</v>
      </c>
      <c r="F35" s="110">
        <f t="shared" si="2"/>
        <v>0.25862068965517243</v>
      </c>
    </row>
    <row r="36" spans="1:6" ht="15">
      <c r="A36" s="21"/>
      <c r="B36" s="183"/>
      <c r="C36" s="22"/>
      <c r="D36" s="27"/>
      <c r="E36" s="215">
        <f t="shared" si="3"/>
        <v>0</v>
      </c>
      <c r="F36" s="110">
        <f t="shared" si="2"/>
        <v>0</v>
      </c>
    </row>
    <row r="37" spans="1:6" ht="15" hidden="1">
      <c r="A37" s="21"/>
      <c r="B37" s="183"/>
      <c r="C37" s="22"/>
      <c r="D37" s="27"/>
      <c r="E37" s="215">
        <f t="shared" si="3"/>
        <v>0</v>
      </c>
      <c r="F37" s="110">
        <f t="shared" si="2"/>
        <v>0</v>
      </c>
    </row>
    <row r="38" spans="1:6" ht="15" hidden="1">
      <c r="A38" s="21"/>
      <c r="B38" s="183"/>
      <c r="C38" s="22"/>
      <c r="D38" s="27"/>
      <c r="E38" s="215">
        <f t="shared" si="3"/>
        <v>0</v>
      </c>
      <c r="F38" s="110">
        <f t="shared" si="2"/>
        <v>0</v>
      </c>
    </row>
    <row r="39" spans="1:6" ht="15" hidden="1">
      <c r="A39" s="21"/>
      <c r="B39" s="183"/>
      <c r="C39" s="22"/>
      <c r="D39" s="27"/>
      <c r="E39" s="215">
        <f t="shared" si="3"/>
        <v>0</v>
      </c>
      <c r="F39" s="110">
        <f t="shared" si="2"/>
        <v>0</v>
      </c>
    </row>
    <row r="40" spans="1:6" ht="15" hidden="1">
      <c r="A40" s="21"/>
      <c r="B40" s="183"/>
      <c r="C40" s="22"/>
      <c r="D40" s="27"/>
      <c r="E40" s="215">
        <f t="shared" si="3"/>
        <v>0</v>
      </c>
      <c r="F40" s="110">
        <f t="shared" si="2"/>
        <v>0</v>
      </c>
    </row>
    <row r="41" spans="1:6" ht="15" hidden="1">
      <c r="A41" s="21"/>
      <c r="B41" s="183"/>
      <c r="C41" s="22"/>
      <c r="D41" s="27"/>
      <c r="E41" s="215">
        <f t="shared" si="3"/>
        <v>0</v>
      </c>
      <c r="F41" s="110">
        <f t="shared" si="2"/>
        <v>0</v>
      </c>
    </row>
    <row r="42" spans="1:6" ht="15" hidden="1">
      <c r="A42" s="21"/>
      <c r="B42" s="183"/>
      <c r="C42" s="22"/>
      <c r="D42" s="27"/>
      <c r="E42" s="215">
        <f t="shared" si="3"/>
        <v>0</v>
      </c>
      <c r="F42" s="110">
        <f t="shared" si="2"/>
        <v>0</v>
      </c>
    </row>
    <row r="43" spans="1:6" ht="15" hidden="1">
      <c r="A43" s="21"/>
      <c r="B43" s="183"/>
      <c r="C43" s="22"/>
      <c r="D43" s="27"/>
      <c r="E43" s="215">
        <f t="shared" si="3"/>
        <v>0</v>
      </c>
      <c r="F43" s="110">
        <f t="shared" si="2"/>
        <v>0</v>
      </c>
    </row>
    <row r="44" spans="1:6" ht="15" hidden="1">
      <c r="A44" s="21"/>
      <c r="B44" s="183"/>
      <c r="C44" s="22"/>
      <c r="D44" s="27"/>
      <c r="E44" s="215">
        <f t="shared" si="3"/>
        <v>0</v>
      </c>
      <c r="F44" s="110">
        <f t="shared" si="2"/>
        <v>0</v>
      </c>
    </row>
    <row r="45" spans="1:6" ht="15" hidden="1">
      <c r="A45" s="21"/>
      <c r="B45" s="183"/>
      <c r="C45" s="22"/>
      <c r="D45" s="27"/>
      <c r="E45" s="215">
        <f t="shared" si="3"/>
        <v>0</v>
      </c>
      <c r="F45" s="110">
        <f t="shared" si="2"/>
        <v>0</v>
      </c>
    </row>
    <row r="46" spans="1:6" ht="15">
      <c r="A46" s="25" t="s">
        <v>13</v>
      </c>
      <c r="B46" s="26"/>
      <c r="C46" s="109">
        <f>SUM(C31:C45)</f>
        <v>3450</v>
      </c>
      <c r="D46" s="184">
        <f>AVERAGE(D31:D45)</f>
        <v>0.725</v>
      </c>
      <c r="E46" s="109">
        <f>SUM(E31:E45)</f>
        <v>4575</v>
      </c>
      <c r="F46" s="185">
        <f>E46/$B$9</f>
        <v>5.258620689655173</v>
      </c>
    </row>
    <row r="47" spans="1:6" ht="7.5" customHeight="1">
      <c r="A47" s="25"/>
      <c r="B47" s="29"/>
      <c r="C47" s="28"/>
      <c r="D47" s="26"/>
      <c r="E47" s="23"/>
      <c r="F47" s="24"/>
    </row>
    <row r="48" spans="1:6" s="3" customFormat="1" ht="15">
      <c r="A48" s="158" t="s">
        <v>53</v>
      </c>
      <c r="B48" s="4" t="str">
        <f>B12</f>
        <v>Enhed</v>
      </c>
      <c r="C48" s="159" t="s">
        <v>65</v>
      </c>
      <c r="D48" s="179" t="s">
        <v>66</v>
      </c>
      <c r="E48" s="159" t="s">
        <v>63</v>
      </c>
      <c r="F48" s="160" t="str">
        <f>$F$12</f>
        <v>Sum pr. enhed</v>
      </c>
    </row>
    <row r="49" spans="1:6" ht="15">
      <c r="A49" s="30" t="s">
        <v>30</v>
      </c>
      <c r="B49" s="33"/>
      <c r="C49" s="33">
        <v>3000</v>
      </c>
      <c r="D49" s="181">
        <v>0.25</v>
      </c>
      <c r="E49" s="37">
        <f aca="true" t="shared" si="4" ref="E49:E62">C49*D49</f>
        <v>750</v>
      </c>
      <c r="F49" s="34">
        <f>E49/$B$9</f>
        <v>0.8620689655172413</v>
      </c>
    </row>
    <row r="50" spans="1:6" ht="15">
      <c r="A50" s="30" t="s">
        <v>31</v>
      </c>
      <c r="B50" s="33"/>
      <c r="C50" s="33">
        <v>15000</v>
      </c>
      <c r="D50" s="181">
        <v>0.05</v>
      </c>
      <c r="E50" s="37">
        <f t="shared" si="4"/>
        <v>750</v>
      </c>
      <c r="F50" s="34">
        <f aca="true" t="shared" si="5" ref="F50:F61">E50/$B$9</f>
        <v>0.8620689655172413</v>
      </c>
    </row>
    <row r="51" spans="1:6" ht="15">
      <c r="A51" s="30" t="s">
        <v>84</v>
      </c>
      <c r="B51" s="33"/>
      <c r="C51" s="33">
        <v>10000</v>
      </c>
      <c r="D51" s="181">
        <v>0.1</v>
      </c>
      <c r="E51" s="37">
        <f t="shared" si="4"/>
        <v>1000</v>
      </c>
      <c r="F51" s="34">
        <f t="shared" si="5"/>
        <v>1.1494252873563218</v>
      </c>
    </row>
    <row r="52" spans="1:6" ht="15">
      <c r="A52" s="214" t="s">
        <v>33</v>
      </c>
      <c r="B52" s="33"/>
      <c r="C52" s="33">
        <v>25000</v>
      </c>
      <c r="D52" s="181">
        <v>0</v>
      </c>
      <c r="E52" s="37">
        <f t="shared" si="4"/>
        <v>0</v>
      </c>
      <c r="F52" s="34">
        <f t="shared" si="5"/>
        <v>0</v>
      </c>
    </row>
    <row r="53" spans="1:6" ht="15">
      <c r="A53" s="214" t="s">
        <v>34</v>
      </c>
      <c r="B53" s="33"/>
      <c r="C53" s="33">
        <v>25000</v>
      </c>
      <c r="D53" s="181">
        <v>0</v>
      </c>
      <c r="E53" s="37">
        <f t="shared" si="4"/>
        <v>0</v>
      </c>
      <c r="F53" s="34">
        <f t="shared" si="5"/>
        <v>0</v>
      </c>
    </row>
    <row r="54" spans="1:6" ht="15">
      <c r="A54" s="214" t="s">
        <v>35</v>
      </c>
      <c r="B54" s="33"/>
      <c r="C54" s="33">
        <v>80000</v>
      </c>
      <c r="D54" s="181">
        <v>0.05</v>
      </c>
      <c r="E54" s="37">
        <f t="shared" si="4"/>
        <v>4000</v>
      </c>
      <c r="F54" s="34">
        <f t="shared" si="5"/>
        <v>4.597701149425287</v>
      </c>
    </row>
    <row r="55" spans="1:6" ht="15">
      <c r="A55" s="30"/>
      <c r="B55" s="33"/>
      <c r="C55" s="33"/>
      <c r="D55" s="181"/>
      <c r="E55" s="37">
        <f t="shared" si="4"/>
        <v>0</v>
      </c>
      <c r="F55" s="34">
        <f t="shared" si="5"/>
        <v>0</v>
      </c>
    </row>
    <row r="56" spans="1:6" ht="15" hidden="1">
      <c r="A56" s="30"/>
      <c r="B56" s="33"/>
      <c r="C56" s="33"/>
      <c r="D56" s="181"/>
      <c r="E56" s="37">
        <f t="shared" si="4"/>
        <v>0</v>
      </c>
      <c r="F56" s="34">
        <f t="shared" si="5"/>
        <v>0</v>
      </c>
    </row>
    <row r="57" spans="1:6" ht="15" hidden="1">
      <c r="A57" s="30"/>
      <c r="B57" s="33"/>
      <c r="C57" s="33"/>
      <c r="D57" s="181"/>
      <c r="E57" s="37">
        <f t="shared" si="4"/>
        <v>0</v>
      </c>
      <c r="F57" s="34">
        <f t="shared" si="5"/>
        <v>0</v>
      </c>
    </row>
    <row r="58" spans="1:6" ht="15" hidden="1">
      <c r="A58" s="30"/>
      <c r="B58" s="33"/>
      <c r="C58" s="33"/>
      <c r="D58" s="181"/>
      <c r="E58" s="37">
        <f t="shared" si="4"/>
        <v>0</v>
      </c>
      <c r="F58" s="34">
        <f t="shared" si="5"/>
        <v>0</v>
      </c>
    </row>
    <row r="59" spans="1:6" ht="15" hidden="1">
      <c r="A59" s="30"/>
      <c r="B59" s="33"/>
      <c r="C59" s="33"/>
      <c r="D59" s="181"/>
      <c r="E59" s="37">
        <f t="shared" si="4"/>
        <v>0</v>
      </c>
      <c r="F59" s="34">
        <f t="shared" si="5"/>
        <v>0</v>
      </c>
    </row>
    <row r="60" spans="1:6" ht="15" hidden="1">
      <c r="A60" s="30"/>
      <c r="B60" s="33"/>
      <c r="C60" s="33"/>
      <c r="D60" s="181"/>
      <c r="E60" s="37">
        <f t="shared" si="4"/>
        <v>0</v>
      </c>
      <c r="F60" s="34">
        <f t="shared" si="5"/>
        <v>0</v>
      </c>
    </row>
    <row r="61" spans="1:6" ht="15" hidden="1">
      <c r="A61" s="30"/>
      <c r="B61" s="33"/>
      <c r="C61" s="33"/>
      <c r="D61" s="181"/>
      <c r="E61" s="37">
        <f t="shared" si="4"/>
        <v>0</v>
      </c>
      <c r="F61" s="34">
        <f t="shared" si="5"/>
        <v>0</v>
      </c>
    </row>
    <row r="62" spans="1:6" ht="15" hidden="1">
      <c r="A62" s="30"/>
      <c r="B62" s="33"/>
      <c r="C62" s="33"/>
      <c r="D62" s="181"/>
      <c r="E62" s="37">
        <f t="shared" si="4"/>
        <v>0</v>
      </c>
      <c r="F62" s="34">
        <f>E62/$B$9</f>
        <v>0</v>
      </c>
    </row>
    <row r="63" spans="1:6" ht="15">
      <c r="A63" s="35" t="s">
        <v>64</v>
      </c>
      <c r="B63" s="33"/>
      <c r="C63" s="37">
        <f>SUM(C49:C62)</f>
        <v>158000</v>
      </c>
      <c r="D63" s="180">
        <f>AVERAGE(D49:D62)</f>
        <v>0.075</v>
      </c>
      <c r="E63" s="37">
        <f>SUM(E49:E62)</f>
        <v>6500</v>
      </c>
      <c r="F63" s="201">
        <f>SUM(F49:F62)</f>
        <v>7.471264367816092</v>
      </c>
    </row>
    <row r="64" spans="1:9" ht="7.5" customHeight="1">
      <c r="A64" s="35"/>
      <c r="B64" s="31"/>
      <c r="C64" s="32"/>
      <c r="D64" s="36"/>
      <c r="E64" s="37"/>
      <c r="F64" s="34"/>
      <c r="I64" s="2"/>
    </row>
    <row r="65" spans="1:9" ht="15">
      <c r="A65" s="38"/>
      <c r="B65" s="39"/>
      <c r="C65" s="40"/>
      <c r="D65" s="36"/>
      <c r="E65" s="39"/>
      <c r="F65" s="41"/>
      <c r="I65" s="2"/>
    </row>
    <row r="66" spans="1:9" s="3" customFormat="1" ht="15.75" thickBot="1">
      <c r="A66" s="42" t="s">
        <v>95</v>
      </c>
      <c r="B66" s="39"/>
      <c r="C66" s="40"/>
      <c r="D66" s="36"/>
      <c r="E66" s="43">
        <f>F66*$B$9</f>
        <v>46205</v>
      </c>
      <c r="F66" s="44">
        <f>F28+F46+F63</f>
        <v>53.10919540229885</v>
      </c>
      <c r="I66" s="4"/>
    </row>
    <row r="67" spans="1:9" ht="7.5" customHeight="1" thickBot="1" thickTop="1">
      <c r="A67" s="45"/>
      <c r="B67" s="46"/>
      <c r="C67" s="47"/>
      <c r="D67" s="48"/>
      <c r="E67" s="49"/>
      <c r="F67" s="50"/>
      <c r="I67" s="2"/>
    </row>
    <row r="68" spans="1:9" ht="15" hidden="1">
      <c r="A68" s="1"/>
      <c r="B68" s="1"/>
      <c r="C68" s="5"/>
      <c r="D68" s="5"/>
      <c r="E68" s="1"/>
      <c r="F68" s="1"/>
      <c r="I68" s="2"/>
    </row>
    <row r="69" spans="1:6" s="104" customFormat="1" ht="15" hidden="1">
      <c r="A69" s="197" t="s">
        <v>85</v>
      </c>
      <c r="B69" s="198"/>
      <c r="C69" s="223"/>
      <c r="D69" s="223"/>
      <c r="E69" s="223"/>
      <c r="F69" s="224"/>
    </row>
    <row r="70" spans="1:6" ht="15" hidden="1">
      <c r="A70" s="158" t="s">
        <v>4</v>
      </c>
      <c r="B70" s="159" t="s">
        <v>5</v>
      </c>
      <c r="C70" s="159" t="s">
        <v>6</v>
      </c>
      <c r="D70" s="159" t="s">
        <v>7</v>
      </c>
      <c r="E70" s="159" t="s">
        <v>63</v>
      </c>
      <c r="F70" s="160" t="s">
        <v>8</v>
      </c>
    </row>
    <row r="71" spans="1:6" ht="15" hidden="1">
      <c r="A71" s="114"/>
      <c r="B71" s="115"/>
      <c r="C71" s="115"/>
      <c r="D71" s="115"/>
      <c r="E71" s="116">
        <f>C71*D71</f>
        <v>0</v>
      </c>
      <c r="F71" s="117">
        <f>E71/$B$9</f>
        <v>0</v>
      </c>
    </row>
    <row r="72" spans="1:6" ht="15" hidden="1">
      <c r="A72" s="114"/>
      <c r="B72" s="115"/>
      <c r="C72" s="115"/>
      <c r="D72" s="115"/>
      <c r="E72" s="116">
        <f aca="true" t="shared" si="6" ref="E72:E85">C72*D72</f>
        <v>0</v>
      </c>
      <c r="F72" s="117">
        <f aca="true" t="shared" si="7" ref="F72:F85">E72/$B$9</f>
        <v>0</v>
      </c>
    </row>
    <row r="73" spans="1:6" ht="15" hidden="1">
      <c r="A73" s="114"/>
      <c r="B73" s="115"/>
      <c r="C73" s="186"/>
      <c r="D73" s="115"/>
      <c r="E73" s="116">
        <f t="shared" si="6"/>
        <v>0</v>
      </c>
      <c r="F73" s="117">
        <f t="shared" si="7"/>
        <v>0</v>
      </c>
    </row>
    <row r="74" spans="1:6" ht="15" hidden="1">
      <c r="A74" s="114"/>
      <c r="B74" s="115"/>
      <c r="C74" s="186"/>
      <c r="D74" s="115"/>
      <c r="E74" s="116">
        <f t="shared" si="6"/>
        <v>0</v>
      </c>
      <c r="F74" s="117">
        <f t="shared" si="7"/>
        <v>0</v>
      </c>
    </row>
    <row r="75" spans="1:6" ht="15" hidden="1">
      <c r="A75" s="114"/>
      <c r="B75" s="115"/>
      <c r="C75" s="186"/>
      <c r="D75" s="115"/>
      <c r="E75" s="116">
        <f t="shared" si="6"/>
        <v>0</v>
      </c>
      <c r="F75" s="117">
        <f t="shared" si="7"/>
        <v>0</v>
      </c>
    </row>
    <row r="76" spans="1:6" ht="15" hidden="1">
      <c r="A76" s="114"/>
      <c r="B76" s="115"/>
      <c r="C76" s="115"/>
      <c r="D76" s="115"/>
      <c r="E76" s="116">
        <f t="shared" si="6"/>
        <v>0</v>
      </c>
      <c r="F76" s="117">
        <f t="shared" si="7"/>
        <v>0</v>
      </c>
    </row>
    <row r="77" spans="1:6" ht="15" hidden="1">
      <c r="A77" s="114"/>
      <c r="B77" s="115"/>
      <c r="C77" s="115"/>
      <c r="D77" s="115"/>
      <c r="E77" s="116">
        <f t="shared" si="6"/>
        <v>0</v>
      </c>
      <c r="F77" s="117">
        <f t="shared" si="7"/>
        <v>0</v>
      </c>
    </row>
    <row r="78" spans="1:6" ht="15" hidden="1">
      <c r="A78" s="114"/>
      <c r="B78" s="115"/>
      <c r="C78" s="186"/>
      <c r="D78" s="115"/>
      <c r="E78" s="116">
        <f t="shared" si="6"/>
        <v>0</v>
      </c>
      <c r="F78" s="117">
        <f t="shared" si="7"/>
        <v>0</v>
      </c>
    </row>
    <row r="79" spans="1:6" ht="15" hidden="1">
      <c r="A79" s="114"/>
      <c r="B79" s="115"/>
      <c r="C79" s="115"/>
      <c r="D79" s="115"/>
      <c r="E79" s="116">
        <f t="shared" si="6"/>
        <v>0</v>
      </c>
      <c r="F79" s="117">
        <f t="shared" si="7"/>
        <v>0</v>
      </c>
    </row>
    <row r="80" spans="1:6" ht="15" hidden="1">
      <c r="A80" s="114"/>
      <c r="B80" s="115"/>
      <c r="C80" s="115"/>
      <c r="D80" s="115"/>
      <c r="E80" s="116">
        <f t="shared" si="6"/>
        <v>0</v>
      </c>
      <c r="F80" s="117">
        <f t="shared" si="7"/>
        <v>0</v>
      </c>
    </row>
    <row r="81" spans="1:6" ht="15" hidden="1">
      <c r="A81" s="114"/>
      <c r="B81" s="115"/>
      <c r="C81" s="115"/>
      <c r="D81" s="115"/>
      <c r="E81" s="116">
        <f t="shared" si="6"/>
        <v>0</v>
      </c>
      <c r="F81" s="117">
        <f t="shared" si="7"/>
        <v>0</v>
      </c>
    </row>
    <row r="82" spans="1:6" ht="15" hidden="1">
      <c r="A82" s="114"/>
      <c r="B82" s="115"/>
      <c r="C82" s="115"/>
      <c r="D82" s="115"/>
      <c r="E82" s="116">
        <f t="shared" si="6"/>
        <v>0</v>
      </c>
      <c r="F82" s="117">
        <f t="shared" si="7"/>
        <v>0</v>
      </c>
    </row>
    <row r="83" spans="1:6" ht="15" hidden="1">
      <c r="A83" s="114"/>
      <c r="B83" s="115"/>
      <c r="C83" s="115"/>
      <c r="D83" s="115"/>
      <c r="E83" s="116">
        <f t="shared" si="6"/>
        <v>0</v>
      </c>
      <c r="F83" s="117">
        <f t="shared" si="7"/>
        <v>0</v>
      </c>
    </row>
    <row r="84" spans="1:6" ht="15" hidden="1">
      <c r="A84" s="114"/>
      <c r="B84" s="115"/>
      <c r="C84" s="115"/>
      <c r="D84" s="115"/>
      <c r="E84" s="116">
        <f t="shared" si="6"/>
        <v>0</v>
      </c>
      <c r="F84" s="117">
        <f t="shared" si="7"/>
        <v>0</v>
      </c>
    </row>
    <row r="85" spans="1:6" ht="15" hidden="1">
      <c r="A85" s="114"/>
      <c r="B85" s="115"/>
      <c r="C85" s="115"/>
      <c r="D85" s="115"/>
      <c r="E85" s="116">
        <f t="shared" si="6"/>
        <v>0</v>
      </c>
      <c r="F85" s="117">
        <f t="shared" si="7"/>
        <v>0</v>
      </c>
    </row>
    <row r="86" spans="1:6" ht="15" hidden="1">
      <c r="A86" s="118" t="s">
        <v>10</v>
      </c>
      <c r="B86" s="121"/>
      <c r="C86" s="121"/>
      <c r="D86" s="121"/>
      <c r="E86" s="116">
        <f>F86*$B$9</f>
        <v>0</v>
      </c>
      <c r="F86" s="187">
        <f>SUM(F71:F85)</f>
        <v>0</v>
      </c>
    </row>
    <row r="87" spans="1:6" ht="7.5" customHeight="1" hidden="1">
      <c r="A87" s="188"/>
      <c r="B87" s="119"/>
      <c r="C87" s="120"/>
      <c r="D87" s="121"/>
      <c r="E87" s="119"/>
      <c r="F87" s="189"/>
    </row>
    <row r="88" spans="1:6" s="3" customFormat="1" ht="15" hidden="1">
      <c r="A88" s="158" t="s">
        <v>11</v>
      </c>
      <c r="B88" s="182" t="str">
        <f>$B$12</f>
        <v>Enhed</v>
      </c>
      <c r="C88" s="159" t="s">
        <v>65</v>
      </c>
      <c r="D88" s="179" t="s">
        <v>66</v>
      </c>
      <c r="E88" s="159" t="s">
        <v>63</v>
      </c>
      <c r="F88" s="160" t="str">
        <f>$F$12</f>
        <v>Sum pr. enhed</v>
      </c>
    </row>
    <row r="89" spans="1:6" ht="15" hidden="1">
      <c r="A89" s="122"/>
      <c r="B89" s="190"/>
      <c r="C89" s="123"/>
      <c r="D89" s="128"/>
      <c r="E89" s="191">
        <f>C89*D89</f>
        <v>0</v>
      </c>
      <c r="F89" s="192">
        <f>E89/$B$9</f>
        <v>0</v>
      </c>
    </row>
    <row r="90" spans="1:6" ht="15" hidden="1">
      <c r="A90" s="122"/>
      <c r="B90" s="190"/>
      <c r="C90" s="123"/>
      <c r="D90" s="128"/>
      <c r="E90" s="191">
        <f aca="true" t="shared" si="8" ref="E90:E103">C90*D90</f>
        <v>0</v>
      </c>
      <c r="F90" s="192">
        <f aca="true" t="shared" si="9" ref="F90:F103">E90/$B$9</f>
        <v>0</v>
      </c>
    </row>
    <row r="91" spans="1:6" ht="15" hidden="1">
      <c r="A91" s="122"/>
      <c r="B91" s="190"/>
      <c r="C91" s="123"/>
      <c r="D91" s="128"/>
      <c r="E91" s="191">
        <f t="shared" si="8"/>
        <v>0</v>
      </c>
      <c r="F91" s="192">
        <f t="shared" si="9"/>
        <v>0</v>
      </c>
    </row>
    <row r="92" spans="1:6" ht="15" hidden="1">
      <c r="A92" s="122"/>
      <c r="B92" s="190"/>
      <c r="C92" s="123"/>
      <c r="D92" s="128"/>
      <c r="E92" s="191">
        <f t="shared" si="8"/>
        <v>0</v>
      </c>
      <c r="F92" s="192">
        <f t="shared" si="9"/>
        <v>0</v>
      </c>
    </row>
    <row r="93" spans="1:6" ht="15" hidden="1">
      <c r="A93" s="122"/>
      <c r="B93" s="190"/>
      <c r="C93" s="123"/>
      <c r="D93" s="128"/>
      <c r="E93" s="191">
        <f t="shared" si="8"/>
        <v>0</v>
      </c>
      <c r="F93" s="192">
        <f t="shared" si="9"/>
        <v>0</v>
      </c>
    </row>
    <row r="94" spans="1:6" ht="15" hidden="1">
      <c r="A94" s="122"/>
      <c r="B94" s="190"/>
      <c r="C94" s="123"/>
      <c r="D94" s="128"/>
      <c r="E94" s="191">
        <f t="shared" si="8"/>
        <v>0</v>
      </c>
      <c r="F94" s="192">
        <f t="shared" si="9"/>
        <v>0</v>
      </c>
    </row>
    <row r="95" spans="1:6" ht="15" hidden="1">
      <c r="A95" s="122"/>
      <c r="B95" s="190"/>
      <c r="C95" s="123"/>
      <c r="D95" s="128"/>
      <c r="E95" s="191">
        <f t="shared" si="8"/>
        <v>0</v>
      </c>
      <c r="F95" s="192">
        <f t="shared" si="9"/>
        <v>0</v>
      </c>
    </row>
    <row r="96" spans="1:6" ht="15" hidden="1">
      <c r="A96" s="122"/>
      <c r="B96" s="190"/>
      <c r="C96" s="123"/>
      <c r="D96" s="128"/>
      <c r="E96" s="191">
        <f t="shared" si="8"/>
        <v>0</v>
      </c>
      <c r="F96" s="192">
        <f t="shared" si="9"/>
        <v>0</v>
      </c>
    </row>
    <row r="97" spans="1:6" ht="15" hidden="1">
      <c r="A97" s="122"/>
      <c r="B97" s="190"/>
      <c r="C97" s="123"/>
      <c r="D97" s="128"/>
      <c r="E97" s="191">
        <f t="shared" si="8"/>
        <v>0</v>
      </c>
      <c r="F97" s="192">
        <f t="shared" si="9"/>
        <v>0</v>
      </c>
    </row>
    <row r="98" spans="1:6" ht="15" hidden="1">
      <c r="A98" s="122"/>
      <c r="B98" s="190"/>
      <c r="C98" s="123"/>
      <c r="D98" s="128"/>
      <c r="E98" s="191">
        <f t="shared" si="8"/>
        <v>0</v>
      </c>
      <c r="F98" s="192">
        <f t="shared" si="9"/>
        <v>0</v>
      </c>
    </row>
    <row r="99" spans="1:6" ht="15" hidden="1">
      <c r="A99" s="122"/>
      <c r="B99" s="190"/>
      <c r="C99" s="123"/>
      <c r="D99" s="128"/>
      <c r="E99" s="191">
        <f t="shared" si="8"/>
        <v>0</v>
      </c>
      <c r="F99" s="192">
        <f t="shared" si="9"/>
        <v>0</v>
      </c>
    </row>
    <row r="100" spans="1:6" ht="15" hidden="1">
      <c r="A100" s="122"/>
      <c r="B100" s="190"/>
      <c r="C100" s="123"/>
      <c r="D100" s="128"/>
      <c r="E100" s="191">
        <f t="shared" si="8"/>
        <v>0</v>
      </c>
      <c r="F100" s="192">
        <f t="shared" si="9"/>
        <v>0</v>
      </c>
    </row>
    <row r="101" spans="1:6" ht="15" hidden="1">
      <c r="A101" s="122"/>
      <c r="B101" s="190"/>
      <c r="C101" s="123"/>
      <c r="D101" s="128"/>
      <c r="E101" s="191">
        <f t="shared" si="8"/>
        <v>0</v>
      </c>
      <c r="F101" s="192">
        <f t="shared" si="9"/>
        <v>0</v>
      </c>
    </row>
    <row r="102" spans="1:6" ht="15" hidden="1">
      <c r="A102" s="122"/>
      <c r="B102" s="190"/>
      <c r="C102" s="123"/>
      <c r="D102" s="128"/>
      <c r="E102" s="191">
        <f t="shared" si="8"/>
        <v>0</v>
      </c>
      <c r="F102" s="192">
        <f t="shared" si="9"/>
        <v>0</v>
      </c>
    </row>
    <row r="103" spans="1:6" ht="15" hidden="1">
      <c r="A103" s="122"/>
      <c r="B103" s="190"/>
      <c r="C103" s="123"/>
      <c r="D103" s="128"/>
      <c r="E103" s="191">
        <f t="shared" si="8"/>
        <v>0</v>
      </c>
      <c r="F103" s="192">
        <f t="shared" si="9"/>
        <v>0</v>
      </c>
    </row>
    <row r="104" spans="1:6" ht="15" hidden="1">
      <c r="A104" s="126" t="s">
        <v>13</v>
      </c>
      <c r="B104" s="127"/>
      <c r="C104" s="191">
        <f>SUM(C89:C103)</f>
        <v>0</v>
      </c>
      <c r="D104" s="193" t="e">
        <f>AVERAGE(D89:D103)</f>
        <v>#DIV/0!</v>
      </c>
      <c r="E104" s="191">
        <f>SUM(E89:E103)</f>
        <v>0</v>
      </c>
      <c r="F104" s="194">
        <f>E104/$B$9</f>
        <v>0</v>
      </c>
    </row>
    <row r="105" spans="1:6" ht="7.5" customHeight="1" hidden="1">
      <c r="A105" s="126"/>
      <c r="B105" s="130"/>
      <c r="C105" s="129"/>
      <c r="D105" s="127"/>
      <c r="E105" s="124"/>
      <c r="F105" s="125"/>
    </row>
    <row r="106" spans="1:6" s="3" customFormat="1" ht="15" hidden="1">
      <c r="A106" s="158" t="s">
        <v>53</v>
      </c>
      <c r="B106" s="4" t="str">
        <f>B70</f>
        <v>Endhed</v>
      </c>
      <c r="C106" s="159" t="s">
        <v>65</v>
      </c>
      <c r="D106" s="179" t="s">
        <v>66</v>
      </c>
      <c r="E106" s="159" t="s">
        <v>63</v>
      </c>
      <c r="F106" s="160" t="str">
        <f>$F$12</f>
        <v>Sum pr. enhed</v>
      </c>
    </row>
    <row r="107" spans="1:6" ht="15" hidden="1">
      <c r="A107" s="131"/>
      <c r="B107" s="134"/>
      <c r="C107" s="134"/>
      <c r="D107" s="195"/>
      <c r="E107" s="138">
        <f aca="true" t="shared" si="10" ref="E107:E120">C107*D107</f>
        <v>0</v>
      </c>
      <c r="F107" s="135">
        <f>E107/$B$9</f>
        <v>0</v>
      </c>
    </row>
    <row r="108" spans="1:6" ht="15" hidden="1">
      <c r="A108" s="131"/>
      <c r="B108" s="134"/>
      <c r="C108" s="134"/>
      <c r="D108" s="195"/>
      <c r="E108" s="138">
        <f t="shared" si="10"/>
        <v>0</v>
      </c>
      <c r="F108" s="135">
        <f aca="true" t="shared" si="11" ref="F108:F120">E108/$B$9</f>
        <v>0</v>
      </c>
    </row>
    <row r="109" spans="1:6" ht="15" hidden="1">
      <c r="A109" s="131"/>
      <c r="B109" s="134"/>
      <c r="C109" s="134"/>
      <c r="D109" s="195"/>
      <c r="E109" s="138">
        <f t="shared" si="10"/>
        <v>0</v>
      </c>
      <c r="F109" s="135">
        <f t="shared" si="11"/>
        <v>0</v>
      </c>
    </row>
    <row r="110" spans="1:6" ht="15" hidden="1">
      <c r="A110" s="131"/>
      <c r="B110" s="134"/>
      <c r="C110" s="134"/>
      <c r="D110" s="195"/>
      <c r="E110" s="138">
        <f t="shared" si="10"/>
        <v>0</v>
      </c>
      <c r="F110" s="135">
        <f t="shared" si="11"/>
        <v>0</v>
      </c>
    </row>
    <row r="111" spans="1:6" ht="15" hidden="1">
      <c r="A111" s="131"/>
      <c r="B111" s="134"/>
      <c r="C111" s="134"/>
      <c r="D111" s="195"/>
      <c r="E111" s="138">
        <f t="shared" si="10"/>
        <v>0</v>
      </c>
      <c r="F111" s="135">
        <f t="shared" si="11"/>
        <v>0</v>
      </c>
    </row>
    <row r="112" spans="1:6" ht="15" hidden="1">
      <c r="A112" s="131"/>
      <c r="B112" s="134"/>
      <c r="C112" s="134"/>
      <c r="D112" s="195"/>
      <c r="E112" s="138">
        <f t="shared" si="10"/>
        <v>0</v>
      </c>
      <c r="F112" s="135">
        <f t="shared" si="11"/>
        <v>0</v>
      </c>
    </row>
    <row r="113" spans="1:6" ht="15" hidden="1">
      <c r="A113" s="131"/>
      <c r="B113" s="134"/>
      <c r="C113" s="134"/>
      <c r="D113" s="195"/>
      <c r="E113" s="138">
        <f t="shared" si="10"/>
        <v>0</v>
      </c>
      <c r="F113" s="135">
        <f t="shared" si="11"/>
        <v>0</v>
      </c>
    </row>
    <row r="114" spans="1:6" ht="15" hidden="1">
      <c r="A114" s="131"/>
      <c r="B114" s="134"/>
      <c r="C114" s="134"/>
      <c r="D114" s="195"/>
      <c r="E114" s="138">
        <f t="shared" si="10"/>
        <v>0</v>
      </c>
      <c r="F114" s="135">
        <f t="shared" si="11"/>
        <v>0</v>
      </c>
    </row>
    <row r="115" spans="1:6" ht="15" hidden="1">
      <c r="A115" s="131"/>
      <c r="B115" s="134"/>
      <c r="C115" s="134"/>
      <c r="D115" s="195"/>
      <c r="E115" s="138">
        <f t="shared" si="10"/>
        <v>0</v>
      </c>
      <c r="F115" s="135">
        <f t="shared" si="11"/>
        <v>0</v>
      </c>
    </row>
    <row r="116" spans="1:6" ht="15" hidden="1">
      <c r="A116" s="131"/>
      <c r="B116" s="134"/>
      <c r="C116" s="134"/>
      <c r="D116" s="195"/>
      <c r="E116" s="138">
        <f t="shared" si="10"/>
        <v>0</v>
      </c>
      <c r="F116" s="135">
        <f t="shared" si="11"/>
        <v>0</v>
      </c>
    </row>
    <row r="117" spans="1:6" ht="15" hidden="1">
      <c r="A117" s="131"/>
      <c r="B117" s="134"/>
      <c r="C117" s="134"/>
      <c r="D117" s="195"/>
      <c r="E117" s="138">
        <f t="shared" si="10"/>
        <v>0</v>
      </c>
      <c r="F117" s="135">
        <f t="shared" si="11"/>
        <v>0</v>
      </c>
    </row>
    <row r="118" spans="1:6" ht="15" hidden="1">
      <c r="A118" s="131"/>
      <c r="B118" s="134"/>
      <c r="C118" s="134"/>
      <c r="D118" s="195"/>
      <c r="E118" s="138">
        <f t="shared" si="10"/>
        <v>0</v>
      </c>
      <c r="F118" s="135">
        <f t="shared" si="11"/>
        <v>0</v>
      </c>
    </row>
    <row r="119" spans="1:6" ht="15" hidden="1">
      <c r="A119" s="131"/>
      <c r="B119" s="134"/>
      <c r="C119" s="134"/>
      <c r="D119" s="195"/>
      <c r="E119" s="138">
        <f t="shared" si="10"/>
        <v>0</v>
      </c>
      <c r="F119" s="135">
        <f t="shared" si="11"/>
        <v>0</v>
      </c>
    </row>
    <row r="120" spans="1:6" ht="15" hidden="1">
      <c r="A120" s="131"/>
      <c r="B120" s="134"/>
      <c r="C120" s="134"/>
      <c r="D120" s="195"/>
      <c r="E120" s="138">
        <f t="shared" si="10"/>
        <v>0</v>
      </c>
      <c r="F120" s="135">
        <f t="shared" si="11"/>
        <v>0</v>
      </c>
    </row>
    <row r="121" spans="1:6" ht="15" hidden="1">
      <c r="A121" s="136" t="s">
        <v>64</v>
      </c>
      <c r="B121" s="134"/>
      <c r="C121" s="138">
        <f>SUM(C107:C120)</f>
        <v>0</v>
      </c>
      <c r="D121" s="196" t="e">
        <f>AVERAGE(D107:D120)</f>
        <v>#DIV/0!</v>
      </c>
      <c r="E121" s="138">
        <f>SUM(E107:E120)</f>
        <v>0</v>
      </c>
      <c r="F121" s="202">
        <f>SUM(F107:F120)</f>
        <v>0</v>
      </c>
    </row>
    <row r="122" spans="1:9" ht="7.5" customHeight="1" hidden="1">
      <c r="A122" s="136"/>
      <c r="B122" s="132"/>
      <c r="C122" s="133"/>
      <c r="D122" s="137"/>
      <c r="E122" s="138"/>
      <c r="F122" s="135"/>
      <c r="I122" s="2"/>
    </row>
    <row r="123" spans="1:9" ht="15" hidden="1">
      <c r="A123" s="139"/>
      <c r="B123" s="140"/>
      <c r="C123" s="141"/>
      <c r="D123" s="137"/>
      <c r="E123" s="140"/>
      <c r="F123" s="142"/>
      <c r="I123" s="2"/>
    </row>
    <row r="124" spans="1:9" s="3" customFormat="1" ht="15.75" hidden="1" thickBot="1">
      <c r="A124" s="143" t="s">
        <v>14</v>
      </c>
      <c r="B124" s="140"/>
      <c r="C124" s="141"/>
      <c r="D124" s="137"/>
      <c r="E124" s="144">
        <f>F124*$B$9</f>
        <v>46205</v>
      </c>
      <c r="F124" s="145">
        <f>F66+F86+F104+F121</f>
        <v>53.10919540229885</v>
      </c>
      <c r="I124" s="4"/>
    </row>
    <row r="125" spans="1:9" ht="7.5" customHeight="1" hidden="1" thickBot="1" thickTop="1">
      <c r="A125" s="146"/>
      <c r="B125" s="147"/>
      <c r="C125" s="148"/>
      <c r="D125" s="149"/>
      <c r="E125" s="150"/>
      <c r="F125" s="151"/>
      <c r="I125" s="2"/>
    </row>
    <row r="126" spans="1:9" s="3" customFormat="1" ht="15.75" hidden="1" thickBot="1">
      <c r="A126" s="1"/>
      <c r="B126" s="1"/>
      <c r="C126" s="5"/>
      <c r="D126" s="5"/>
      <c r="E126" s="1"/>
      <c r="F126" s="1"/>
      <c r="I126" s="4"/>
    </row>
    <row r="127" spans="1:6" s="104" customFormat="1" ht="15" hidden="1">
      <c r="A127" s="199" t="s">
        <v>87</v>
      </c>
      <c r="B127" s="200"/>
      <c r="C127" s="218"/>
      <c r="D127" s="218"/>
      <c r="E127" s="218"/>
      <c r="F127" s="219"/>
    </row>
    <row r="128" spans="1:6" ht="15" hidden="1">
      <c r="A128" s="158" t="s">
        <v>4</v>
      </c>
      <c r="B128" s="159" t="s">
        <v>5</v>
      </c>
      <c r="C128" s="159" t="s">
        <v>6</v>
      </c>
      <c r="D128" s="159" t="s">
        <v>7</v>
      </c>
      <c r="E128" s="159" t="s">
        <v>63</v>
      </c>
      <c r="F128" s="160" t="s">
        <v>8</v>
      </c>
    </row>
    <row r="129" spans="1:6" ht="15" hidden="1">
      <c r="A129" s="13"/>
      <c r="B129" s="14"/>
      <c r="C129" s="14"/>
      <c r="D129" s="14"/>
      <c r="E129" s="105">
        <f>C129*D129</f>
        <v>0</v>
      </c>
      <c r="F129" s="106">
        <f>E129/$B$9</f>
        <v>0</v>
      </c>
    </row>
    <row r="130" spans="1:6" ht="15" hidden="1">
      <c r="A130" s="13"/>
      <c r="B130" s="14"/>
      <c r="C130" s="14"/>
      <c r="D130" s="14"/>
      <c r="E130" s="105">
        <f aca="true" t="shared" si="12" ref="E130:E143">C130*D130</f>
        <v>0</v>
      </c>
      <c r="F130" s="106">
        <f aca="true" t="shared" si="13" ref="F130:F143">E130/$B$9</f>
        <v>0</v>
      </c>
    </row>
    <row r="131" spans="1:6" ht="15" hidden="1">
      <c r="A131" s="13"/>
      <c r="B131" s="14"/>
      <c r="C131" s="107"/>
      <c r="D131" s="14"/>
      <c r="E131" s="105">
        <f t="shared" si="12"/>
        <v>0</v>
      </c>
      <c r="F131" s="106">
        <f t="shared" si="13"/>
        <v>0</v>
      </c>
    </row>
    <row r="132" spans="1:6" ht="15" hidden="1">
      <c r="A132" s="13"/>
      <c r="B132" s="14"/>
      <c r="C132" s="107"/>
      <c r="D132" s="14"/>
      <c r="E132" s="105">
        <f t="shared" si="12"/>
        <v>0</v>
      </c>
      <c r="F132" s="106">
        <f t="shared" si="13"/>
        <v>0</v>
      </c>
    </row>
    <row r="133" spans="1:6" ht="15" hidden="1">
      <c r="A133" s="13"/>
      <c r="B133" s="14"/>
      <c r="C133" s="107"/>
      <c r="D133" s="14"/>
      <c r="E133" s="105">
        <f t="shared" si="12"/>
        <v>0</v>
      </c>
      <c r="F133" s="106">
        <f t="shared" si="13"/>
        <v>0</v>
      </c>
    </row>
    <row r="134" spans="1:6" ht="15" hidden="1">
      <c r="A134" s="13"/>
      <c r="B134" s="14"/>
      <c r="C134" s="14"/>
      <c r="D134" s="14"/>
      <c r="E134" s="105">
        <f t="shared" si="12"/>
        <v>0</v>
      </c>
      <c r="F134" s="106">
        <f t="shared" si="13"/>
        <v>0</v>
      </c>
    </row>
    <row r="135" spans="1:6" ht="15" hidden="1">
      <c r="A135" s="13"/>
      <c r="B135" s="14"/>
      <c r="C135" s="14"/>
      <c r="D135" s="14"/>
      <c r="E135" s="105">
        <f t="shared" si="12"/>
        <v>0</v>
      </c>
      <c r="F135" s="106">
        <f t="shared" si="13"/>
        <v>0</v>
      </c>
    </row>
    <row r="136" spans="1:6" ht="15" hidden="1">
      <c r="A136" s="13"/>
      <c r="B136" s="14"/>
      <c r="C136" s="107"/>
      <c r="D136" s="14"/>
      <c r="E136" s="105">
        <f t="shared" si="12"/>
        <v>0</v>
      </c>
      <c r="F136" s="106">
        <f t="shared" si="13"/>
        <v>0</v>
      </c>
    </row>
    <row r="137" spans="1:6" ht="15" hidden="1">
      <c r="A137" s="13"/>
      <c r="B137" s="14"/>
      <c r="C137" s="14"/>
      <c r="D137" s="14"/>
      <c r="E137" s="105">
        <f t="shared" si="12"/>
        <v>0</v>
      </c>
      <c r="F137" s="106">
        <f t="shared" si="13"/>
        <v>0</v>
      </c>
    </row>
    <row r="138" spans="1:6" ht="15" hidden="1">
      <c r="A138" s="13"/>
      <c r="B138" s="14"/>
      <c r="C138" s="14"/>
      <c r="D138" s="14"/>
      <c r="E138" s="105">
        <f t="shared" si="12"/>
        <v>0</v>
      </c>
      <c r="F138" s="106">
        <f t="shared" si="13"/>
        <v>0</v>
      </c>
    </row>
    <row r="139" spans="1:6" ht="15" hidden="1">
      <c r="A139" s="13"/>
      <c r="B139" s="14"/>
      <c r="C139" s="14"/>
      <c r="D139" s="14"/>
      <c r="E139" s="105">
        <f t="shared" si="12"/>
        <v>0</v>
      </c>
      <c r="F139" s="106">
        <f t="shared" si="13"/>
        <v>0</v>
      </c>
    </row>
    <row r="140" spans="1:6" ht="15" hidden="1">
      <c r="A140" s="13"/>
      <c r="B140" s="14"/>
      <c r="C140" s="14"/>
      <c r="D140" s="14"/>
      <c r="E140" s="105">
        <f t="shared" si="12"/>
        <v>0</v>
      </c>
      <c r="F140" s="106">
        <f t="shared" si="13"/>
        <v>0</v>
      </c>
    </row>
    <row r="141" spans="1:6" ht="15" hidden="1">
      <c r="A141" s="13"/>
      <c r="B141" s="14"/>
      <c r="C141" s="14"/>
      <c r="D141" s="14"/>
      <c r="E141" s="105">
        <f t="shared" si="12"/>
        <v>0</v>
      </c>
      <c r="F141" s="106">
        <f t="shared" si="13"/>
        <v>0</v>
      </c>
    </row>
    <row r="142" spans="1:6" ht="15" hidden="1">
      <c r="A142" s="13"/>
      <c r="B142" s="14"/>
      <c r="C142" s="14"/>
      <c r="D142" s="14"/>
      <c r="E142" s="105">
        <f t="shared" si="12"/>
        <v>0</v>
      </c>
      <c r="F142" s="106">
        <f t="shared" si="13"/>
        <v>0</v>
      </c>
    </row>
    <row r="143" spans="1:6" ht="15" hidden="1">
      <c r="A143" s="13"/>
      <c r="B143" s="14"/>
      <c r="C143" s="14"/>
      <c r="D143" s="14"/>
      <c r="E143" s="105">
        <f t="shared" si="12"/>
        <v>0</v>
      </c>
      <c r="F143" s="106">
        <f t="shared" si="13"/>
        <v>0</v>
      </c>
    </row>
    <row r="144" spans="1:6" ht="15" hidden="1">
      <c r="A144" s="15" t="s">
        <v>10</v>
      </c>
      <c r="B144" s="18"/>
      <c r="C144" s="18"/>
      <c r="D144" s="18"/>
      <c r="E144" s="105">
        <f>F144*$B$9</f>
        <v>0</v>
      </c>
      <c r="F144" s="108">
        <f>SUM(F129:F143)</f>
        <v>0</v>
      </c>
    </row>
    <row r="145" spans="1:6" ht="7.5" customHeight="1" hidden="1">
      <c r="A145" s="19"/>
      <c r="B145" s="16"/>
      <c r="C145" s="17"/>
      <c r="D145" s="18"/>
      <c r="E145" s="16"/>
      <c r="F145" s="20"/>
    </row>
    <row r="146" spans="1:6" s="3" customFormat="1" ht="15" hidden="1">
      <c r="A146" s="158" t="s">
        <v>11</v>
      </c>
      <c r="B146" s="182" t="str">
        <f>$B$12</f>
        <v>Enhed</v>
      </c>
      <c r="C146" s="159" t="s">
        <v>65</v>
      </c>
      <c r="D146" s="179" t="s">
        <v>66</v>
      </c>
      <c r="E146" s="159" t="s">
        <v>63</v>
      </c>
      <c r="F146" s="160" t="str">
        <f>$F$12</f>
        <v>Sum pr. enhed</v>
      </c>
    </row>
    <row r="147" spans="1:6" ht="15" hidden="1">
      <c r="A147" s="21"/>
      <c r="B147" s="183"/>
      <c r="C147" s="22"/>
      <c r="D147" s="27"/>
      <c r="E147" s="109">
        <f>C147*D147</f>
        <v>0</v>
      </c>
      <c r="F147" s="110">
        <f>E147/$B$9</f>
        <v>0</v>
      </c>
    </row>
    <row r="148" spans="1:6" ht="15" hidden="1">
      <c r="A148" s="21"/>
      <c r="B148" s="183"/>
      <c r="C148" s="22"/>
      <c r="D148" s="27"/>
      <c r="E148" s="109">
        <f aca="true" t="shared" si="14" ref="E148:E161">C148*D148</f>
        <v>0</v>
      </c>
      <c r="F148" s="110">
        <f aca="true" t="shared" si="15" ref="F148:F161">E148/$B$9</f>
        <v>0</v>
      </c>
    </row>
    <row r="149" spans="1:6" ht="15" hidden="1">
      <c r="A149" s="21"/>
      <c r="B149" s="183"/>
      <c r="C149" s="22"/>
      <c r="D149" s="27"/>
      <c r="E149" s="109">
        <f t="shared" si="14"/>
        <v>0</v>
      </c>
      <c r="F149" s="110">
        <f t="shared" si="15"/>
        <v>0</v>
      </c>
    </row>
    <row r="150" spans="1:6" ht="15" hidden="1">
      <c r="A150" s="21"/>
      <c r="B150" s="183"/>
      <c r="C150" s="22"/>
      <c r="D150" s="27"/>
      <c r="E150" s="109">
        <f t="shared" si="14"/>
        <v>0</v>
      </c>
      <c r="F150" s="110">
        <f t="shared" si="15"/>
        <v>0</v>
      </c>
    </row>
    <row r="151" spans="1:6" ht="15" hidden="1">
      <c r="A151" s="21"/>
      <c r="B151" s="183"/>
      <c r="C151" s="22"/>
      <c r="D151" s="27"/>
      <c r="E151" s="109">
        <f t="shared" si="14"/>
        <v>0</v>
      </c>
      <c r="F151" s="110">
        <f t="shared" si="15"/>
        <v>0</v>
      </c>
    </row>
    <row r="152" spans="1:6" ht="15" hidden="1">
      <c r="A152" s="21"/>
      <c r="B152" s="183"/>
      <c r="C152" s="22"/>
      <c r="D152" s="27"/>
      <c r="E152" s="109">
        <f t="shared" si="14"/>
        <v>0</v>
      </c>
      <c r="F152" s="110">
        <f t="shared" si="15"/>
        <v>0</v>
      </c>
    </row>
    <row r="153" spans="1:6" ht="15" hidden="1">
      <c r="A153" s="21"/>
      <c r="B153" s="183"/>
      <c r="C153" s="22"/>
      <c r="D153" s="27"/>
      <c r="E153" s="109">
        <f t="shared" si="14"/>
        <v>0</v>
      </c>
      <c r="F153" s="110">
        <f t="shared" si="15"/>
        <v>0</v>
      </c>
    </row>
    <row r="154" spans="1:6" ht="15" hidden="1">
      <c r="A154" s="21"/>
      <c r="B154" s="183"/>
      <c r="C154" s="22"/>
      <c r="D154" s="27"/>
      <c r="E154" s="109">
        <f t="shared" si="14"/>
        <v>0</v>
      </c>
      <c r="F154" s="110">
        <f t="shared" si="15"/>
        <v>0</v>
      </c>
    </row>
    <row r="155" spans="1:6" ht="15" hidden="1">
      <c r="A155" s="21"/>
      <c r="B155" s="183"/>
      <c r="C155" s="22"/>
      <c r="D155" s="27"/>
      <c r="E155" s="109">
        <f t="shared" si="14"/>
        <v>0</v>
      </c>
      <c r="F155" s="110">
        <f t="shared" si="15"/>
        <v>0</v>
      </c>
    </row>
    <row r="156" spans="1:6" ht="15" hidden="1">
      <c r="A156" s="21"/>
      <c r="B156" s="183"/>
      <c r="C156" s="22"/>
      <c r="D156" s="27"/>
      <c r="E156" s="109">
        <f t="shared" si="14"/>
        <v>0</v>
      </c>
      <c r="F156" s="110">
        <f t="shared" si="15"/>
        <v>0</v>
      </c>
    </row>
    <row r="157" spans="1:6" ht="15" hidden="1">
      <c r="A157" s="21"/>
      <c r="B157" s="183"/>
      <c r="C157" s="22"/>
      <c r="D157" s="27"/>
      <c r="E157" s="109">
        <f t="shared" si="14"/>
        <v>0</v>
      </c>
      <c r="F157" s="110">
        <f t="shared" si="15"/>
        <v>0</v>
      </c>
    </row>
    <row r="158" spans="1:6" ht="15" hidden="1">
      <c r="A158" s="21"/>
      <c r="B158" s="183"/>
      <c r="C158" s="22"/>
      <c r="D158" s="27"/>
      <c r="E158" s="109">
        <f t="shared" si="14"/>
        <v>0</v>
      </c>
      <c r="F158" s="110">
        <f t="shared" si="15"/>
        <v>0</v>
      </c>
    </row>
    <row r="159" spans="1:6" ht="15" hidden="1">
      <c r="A159" s="21"/>
      <c r="B159" s="183"/>
      <c r="C159" s="22"/>
      <c r="D159" s="27"/>
      <c r="E159" s="109">
        <f t="shared" si="14"/>
        <v>0</v>
      </c>
      <c r="F159" s="110">
        <f t="shared" si="15"/>
        <v>0</v>
      </c>
    </row>
    <row r="160" spans="1:6" ht="15" hidden="1">
      <c r="A160" s="21"/>
      <c r="B160" s="183"/>
      <c r="C160" s="22"/>
      <c r="D160" s="27"/>
      <c r="E160" s="109">
        <f t="shared" si="14"/>
        <v>0</v>
      </c>
      <c r="F160" s="110">
        <f t="shared" si="15"/>
        <v>0</v>
      </c>
    </row>
    <row r="161" spans="1:6" ht="15" hidden="1">
      <c r="A161" s="21"/>
      <c r="B161" s="183"/>
      <c r="C161" s="22"/>
      <c r="D161" s="27"/>
      <c r="E161" s="109">
        <f t="shared" si="14"/>
        <v>0</v>
      </c>
      <c r="F161" s="110">
        <f t="shared" si="15"/>
        <v>0</v>
      </c>
    </row>
    <row r="162" spans="1:6" ht="15" hidden="1">
      <c r="A162" s="25" t="s">
        <v>13</v>
      </c>
      <c r="B162" s="26"/>
      <c r="C162" s="109">
        <f>SUM(C147:C161)</f>
        <v>0</v>
      </c>
      <c r="D162" s="184" t="e">
        <f>AVERAGE(D147:D161)</f>
        <v>#DIV/0!</v>
      </c>
      <c r="E162" s="109">
        <f>SUM(E147:E161)</f>
        <v>0</v>
      </c>
      <c r="F162" s="185">
        <f>E162/$B$9</f>
        <v>0</v>
      </c>
    </row>
    <row r="163" spans="1:6" ht="7.5" customHeight="1" hidden="1">
      <c r="A163" s="25"/>
      <c r="B163" s="29"/>
      <c r="C163" s="28"/>
      <c r="D163" s="26"/>
      <c r="E163" s="23"/>
      <c r="F163" s="24"/>
    </row>
    <row r="164" spans="1:6" s="3" customFormat="1" ht="15" hidden="1">
      <c r="A164" s="158" t="s">
        <v>53</v>
      </c>
      <c r="B164" s="4" t="str">
        <f>B128</f>
        <v>Endhed</v>
      </c>
      <c r="C164" s="159" t="s">
        <v>65</v>
      </c>
      <c r="D164" s="179" t="s">
        <v>66</v>
      </c>
      <c r="E164" s="159" t="s">
        <v>63</v>
      </c>
      <c r="F164" s="160" t="str">
        <f>$F$12</f>
        <v>Sum pr. enhed</v>
      </c>
    </row>
    <row r="165" spans="1:6" ht="15" hidden="1">
      <c r="A165" s="30"/>
      <c r="B165" s="33"/>
      <c r="C165" s="33"/>
      <c r="D165" s="181"/>
      <c r="E165" s="37">
        <f aca="true" t="shared" si="16" ref="E165:E178">C165*D165</f>
        <v>0</v>
      </c>
      <c r="F165" s="34">
        <f>E165/$B$9</f>
        <v>0</v>
      </c>
    </row>
    <row r="166" spans="1:6" ht="15" hidden="1">
      <c r="A166" s="30"/>
      <c r="B166" s="33"/>
      <c r="C166" s="33"/>
      <c r="D166" s="181"/>
      <c r="E166" s="37">
        <f t="shared" si="16"/>
        <v>0</v>
      </c>
      <c r="F166" s="34">
        <f aca="true" t="shared" si="17" ref="F166:F178">E166/$B$9</f>
        <v>0</v>
      </c>
    </row>
    <row r="167" spans="1:6" ht="15" hidden="1">
      <c r="A167" s="30"/>
      <c r="B167" s="33"/>
      <c r="C167" s="33"/>
      <c r="D167" s="181"/>
      <c r="E167" s="37">
        <f t="shared" si="16"/>
        <v>0</v>
      </c>
      <c r="F167" s="34">
        <f t="shared" si="17"/>
        <v>0</v>
      </c>
    </row>
    <row r="168" spans="1:6" ht="15" hidden="1">
      <c r="A168" s="30"/>
      <c r="B168" s="33"/>
      <c r="C168" s="33"/>
      <c r="D168" s="181"/>
      <c r="E168" s="37">
        <f t="shared" si="16"/>
        <v>0</v>
      </c>
      <c r="F168" s="34">
        <f t="shared" si="17"/>
        <v>0</v>
      </c>
    </row>
    <row r="169" spans="1:6" ht="15" hidden="1">
      <c r="A169" s="30"/>
      <c r="B169" s="33"/>
      <c r="C169" s="33"/>
      <c r="D169" s="181"/>
      <c r="E169" s="37">
        <f t="shared" si="16"/>
        <v>0</v>
      </c>
      <c r="F169" s="34">
        <f t="shared" si="17"/>
        <v>0</v>
      </c>
    </row>
    <row r="170" spans="1:6" ht="15" hidden="1">
      <c r="A170" s="30"/>
      <c r="B170" s="33"/>
      <c r="C170" s="33"/>
      <c r="D170" s="181"/>
      <c r="E170" s="37">
        <f t="shared" si="16"/>
        <v>0</v>
      </c>
      <c r="F170" s="34">
        <f t="shared" si="17"/>
        <v>0</v>
      </c>
    </row>
    <row r="171" spans="1:6" ht="15" hidden="1">
      <c r="A171" s="30"/>
      <c r="B171" s="33"/>
      <c r="C171" s="33"/>
      <c r="D171" s="181"/>
      <c r="E171" s="37">
        <f t="shared" si="16"/>
        <v>0</v>
      </c>
      <c r="F171" s="34">
        <f t="shared" si="17"/>
        <v>0</v>
      </c>
    </row>
    <row r="172" spans="1:6" ht="15" hidden="1">
      <c r="A172" s="30"/>
      <c r="B172" s="33"/>
      <c r="C172" s="33"/>
      <c r="D172" s="181"/>
      <c r="E172" s="37">
        <f t="shared" si="16"/>
        <v>0</v>
      </c>
      <c r="F172" s="34">
        <f t="shared" si="17"/>
        <v>0</v>
      </c>
    </row>
    <row r="173" spans="1:6" ht="15" hidden="1">
      <c r="A173" s="30"/>
      <c r="B173" s="33"/>
      <c r="C173" s="33"/>
      <c r="D173" s="181"/>
      <c r="E173" s="37">
        <f t="shared" si="16"/>
        <v>0</v>
      </c>
      <c r="F173" s="34">
        <f t="shared" si="17"/>
        <v>0</v>
      </c>
    </row>
    <row r="174" spans="1:6" ht="15" hidden="1">
      <c r="A174" s="30"/>
      <c r="B174" s="33"/>
      <c r="C174" s="33"/>
      <c r="D174" s="181"/>
      <c r="E174" s="37">
        <f t="shared" si="16"/>
        <v>0</v>
      </c>
      <c r="F174" s="34">
        <f t="shared" si="17"/>
        <v>0</v>
      </c>
    </row>
    <row r="175" spans="1:6" ht="15" hidden="1">
      <c r="A175" s="30"/>
      <c r="B175" s="33"/>
      <c r="C175" s="33"/>
      <c r="D175" s="181"/>
      <c r="E175" s="37">
        <f t="shared" si="16"/>
        <v>0</v>
      </c>
      <c r="F175" s="34">
        <f t="shared" si="17"/>
        <v>0</v>
      </c>
    </row>
    <row r="176" spans="1:6" ht="15" hidden="1">
      <c r="A176" s="30"/>
      <c r="B176" s="33"/>
      <c r="C176" s="33"/>
      <c r="D176" s="181"/>
      <c r="E176" s="37">
        <f t="shared" si="16"/>
        <v>0</v>
      </c>
      <c r="F176" s="34">
        <f t="shared" si="17"/>
        <v>0</v>
      </c>
    </row>
    <row r="177" spans="1:6" ht="15" hidden="1">
      <c r="A177" s="30"/>
      <c r="B177" s="33"/>
      <c r="C177" s="33"/>
      <c r="D177" s="181"/>
      <c r="E177" s="37">
        <f t="shared" si="16"/>
        <v>0</v>
      </c>
      <c r="F177" s="34">
        <f t="shared" si="17"/>
        <v>0</v>
      </c>
    </row>
    <row r="178" spans="1:6" ht="15" hidden="1">
      <c r="A178" s="30"/>
      <c r="B178" s="33"/>
      <c r="C178" s="33"/>
      <c r="D178" s="181"/>
      <c r="E178" s="37">
        <f t="shared" si="16"/>
        <v>0</v>
      </c>
      <c r="F178" s="34">
        <f t="shared" si="17"/>
        <v>0</v>
      </c>
    </row>
    <row r="179" spans="1:6" ht="15" hidden="1">
      <c r="A179" s="35" t="s">
        <v>64</v>
      </c>
      <c r="B179" s="33"/>
      <c r="C179" s="37">
        <f>SUM(C165:C178)</f>
        <v>0</v>
      </c>
      <c r="D179" s="180" t="e">
        <f>AVERAGE(D165:D178)</f>
        <v>#DIV/0!</v>
      </c>
      <c r="E179" s="37">
        <f>SUM(E165:E178)</f>
        <v>0</v>
      </c>
      <c r="F179" s="201">
        <f>SUM(F165:F178)</f>
        <v>0</v>
      </c>
    </row>
    <row r="180" spans="1:9" ht="7.5" customHeight="1" hidden="1">
      <c r="A180" s="35"/>
      <c r="B180" s="31"/>
      <c r="C180" s="32"/>
      <c r="D180" s="36"/>
      <c r="E180" s="37"/>
      <c r="F180" s="34"/>
      <c r="I180" s="2"/>
    </row>
    <row r="181" spans="1:9" ht="15" hidden="1">
      <c r="A181" s="38"/>
      <c r="B181" s="39"/>
      <c r="C181" s="40"/>
      <c r="D181" s="36"/>
      <c r="E181" s="39"/>
      <c r="F181" s="41"/>
      <c r="I181" s="2"/>
    </row>
    <row r="182" spans="1:9" s="3" customFormat="1" ht="15.75" hidden="1" thickBot="1">
      <c r="A182" s="42" t="s">
        <v>14</v>
      </c>
      <c r="B182" s="39"/>
      <c r="C182" s="40"/>
      <c r="D182" s="36"/>
      <c r="E182" s="43">
        <f>F182*$B$9</f>
        <v>46205</v>
      </c>
      <c r="F182" s="44">
        <f>F124+F144+F162+F179</f>
        <v>53.10919540229885</v>
      </c>
      <c r="I182" s="4"/>
    </row>
    <row r="183" spans="1:9" ht="7.5" customHeight="1" hidden="1" thickBot="1" thickTop="1">
      <c r="A183" s="45"/>
      <c r="B183" s="46"/>
      <c r="C183" s="47"/>
      <c r="D183" s="48"/>
      <c r="E183" s="49"/>
      <c r="F183" s="50"/>
      <c r="I183" s="2"/>
    </row>
    <row r="184" spans="1:9" ht="15.75" hidden="1" thickBot="1">
      <c r="A184" s="1"/>
      <c r="B184" s="1"/>
      <c r="C184" s="5"/>
      <c r="D184" s="5"/>
      <c r="E184" s="1"/>
      <c r="F184" s="1"/>
      <c r="I184" s="2"/>
    </row>
    <row r="185" spans="1:6" s="104" customFormat="1" ht="15" hidden="1">
      <c r="A185" s="197" t="s">
        <v>88</v>
      </c>
      <c r="B185" s="198"/>
      <c r="C185" s="223"/>
      <c r="D185" s="223"/>
      <c r="E185" s="223"/>
      <c r="F185" s="224"/>
    </row>
    <row r="186" spans="1:6" ht="15" hidden="1">
      <c r="A186" s="158" t="s">
        <v>4</v>
      </c>
      <c r="B186" s="159" t="s">
        <v>5</v>
      </c>
      <c r="C186" s="159" t="s">
        <v>6</v>
      </c>
      <c r="D186" s="159" t="s">
        <v>7</v>
      </c>
      <c r="E186" s="159" t="s">
        <v>63</v>
      </c>
      <c r="F186" s="160" t="s">
        <v>8</v>
      </c>
    </row>
    <row r="187" spans="1:6" ht="15" hidden="1">
      <c r="A187" s="114"/>
      <c r="B187" s="115"/>
      <c r="C187" s="115"/>
      <c r="D187" s="115"/>
      <c r="E187" s="116">
        <f>F187*$B$9</f>
        <v>0</v>
      </c>
      <c r="F187" s="117">
        <f>C187*B187</f>
        <v>0</v>
      </c>
    </row>
    <row r="188" spans="1:6" ht="15" hidden="1">
      <c r="A188" s="114"/>
      <c r="B188" s="115"/>
      <c r="C188" s="115"/>
      <c r="D188" s="115"/>
      <c r="E188" s="116">
        <f aca="true" t="shared" si="18" ref="E188:E199">F188*$B$9</f>
        <v>0</v>
      </c>
      <c r="F188" s="117">
        <f aca="true" t="shared" si="19" ref="F188:F201">C188*B188</f>
        <v>0</v>
      </c>
    </row>
    <row r="189" spans="1:6" ht="15" hidden="1">
      <c r="A189" s="114"/>
      <c r="B189" s="115"/>
      <c r="C189" s="186"/>
      <c r="D189" s="115"/>
      <c r="E189" s="116">
        <f t="shared" si="18"/>
        <v>0</v>
      </c>
      <c r="F189" s="117">
        <f t="shared" si="19"/>
        <v>0</v>
      </c>
    </row>
    <row r="190" spans="1:6" ht="15" hidden="1">
      <c r="A190" s="114"/>
      <c r="B190" s="115"/>
      <c r="C190" s="186"/>
      <c r="D190" s="115"/>
      <c r="E190" s="116">
        <f t="shared" si="18"/>
        <v>0</v>
      </c>
      <c r="F190" s="117">
        <f t="shared" si="19"/>
        <v>0</v>
      </c>
    </row>
    <row r="191" spans="1:6" ht="15" hidden="1">
      <c r="A191" s="114"/>
      <c r="B191" s="115"/>
      <c r="C191" s="186"/>
      <c r="D191" s="115"/>
      <c r="E191" s="116">
        <f t="shared" si="18"/>
        <v>0</v>
      </c>
      <c r="F191" s="117">
        <f t="shared" si="19"/>
        <v>0</v>
      </c>
    </row>
    <row r="192" spans="1:6" ht="15" hidden="1">
      <c r="A192" s="114"/>
      <c r="B192" s="115"/>
      <c r="C192" s="115"/>
      <c r="D192" s="115"/>
      <c r="E192" s="116">
        <f t="shared" si="18"/>
        <v>0</v>
      </c>
      <c r="F192" s="117">
        <f t="shared" si="19"/>
        <v>0</v>
      </c>
    </row>
    <row r="193" spans="1:6" ht="15" hidden="1">
      <c r="A193" s="114"/>
      <c r="B193" s="115"/>
      <c r="C193" s="115"/>
      <c r="D193" s="115"/>
      <c r="E193" s="116">
        <f t="shared" si="18"/>
        <v>0</v>
      </c>
      <c r="F193" s="117">
        <f t="shared" si="19"/>
        <v>0</v>
      </c>
    </row>
    <row r="194" spans="1:6" ht="15" hidden="1">
      <c r="A194" s="114"/>
      <c r="B194" s="115"/>
      <c r="C194" s="186"/>
      <c r="D194" s="115"/>
      <c r="E194" s="116">
        <f t="shared" si="18"/>
        <v>0</v>
      </c>
      <c r="F194" s="117">
        <f t="shared" si="19"/>
        <v>0</v>
      </c>
    </row>
    <row r="195" spans="1:6" ht="15" hidden="1">
      <c r="A195" s="114"/>
      <c r="B195" s="115"/>
      <c r="C195" s="115"/>
      <c r="D195" s="115"/>
      <c r="E195" s="116">
        <f t="shared" si="18"/>
        <v>0</v>
      </c>
      <c r="F195" s="117">
        <f t="shared" si="19"/>
        <v>0</v>
      </c>
    </row>
    <row r="196" spans="1:6" ht="15" hidden="1">
      <c r="A196" s="114"/>
      <c r="B196" s="115"/>
      <c r="C196" s="115"/>
      <c r="D196" s="115"/>
      <c r="E196" s="116">
        <f t="shared" si="18"/>
        <v>0</v>
      </c>
      <c r="F196" s="117">
        <f t="shared" si="19"/>
        <v>0</v>
      </c>
    </row>
    <row r="197" spans="1:6" ht="15" hidden="1">
      <c r="A197" s="114"/>
      <c r="B197" s="115"/>
      <c r="C197" s="115"/>
      <c r="D197" s="115"/>
      <c r="E197" s="116">
        <f t="shared" si="18"/>
        <v>0</v>
      </c>
      <c r="F197" s="117">
        <f t="shared" si="19"/>
        <v>0</v>
      </c>
    </row>
    <row r="198" spans="1:6" ht="15" hidden="1">
      <c r="A198" s="114"/>
      <c r="B198" s="115"/>
      <c r="C198" s="115"/>
      <c r="D198" s="115"/>
      <c r="E198" s="116">
        <f t="shared" si="18"/>
        <v>0</v>
      </c>
      <c r="F198" s="117">
        <f t="shared" si="19"/>
        <v>0</v>
      </c>
    </row>
    <row r="199" spans="1:6" ht="15" hidden="1">
      <c r="A199" s="114"/>
      <c r="B199" s="115"/>
      <c r="C199" s="115"/>
      <c r="D199" s="115"/>
      <c r="E199" s="116">
        <f t="shared" si="18"/>
        <v>0</v>
      </c>
      <c r="F199" s="117">
        <f t="shared" si="19"/>
        <v>0</v>
      </c>
    </row>
    <row r="200" spans="1:6" ht="15" hidden="1">
      <c r="A200" s="114"/>
      <c r="B200" s="115"/>
      <c r="C200" s="115"/>
      <c r="D200" s="115"/>
      <c r="E200" s="116">
        <f>F200*$B$9</f>
        <v>0</v>
      </c>
      <c r="F200" s="117">
        <f t="shared" si="19"/>
        <v>0</v>
      </c>
    </row>
    <row r="201" spans="1:6" ht="15" hidden="1">
      <c r="A201" s="114"/>
      <c r="B201" s="115"/>
      <c r="C201" s="115"/>
      <c r="D201" s="115"/>
      <c r="E201" s="116">
        <f>F201*$B$9</f>
        <v>0</v>
      </c>
      <c r="F201" s="117">
        <f t="shared" si="19"/>
        <v>0</v>
      </c>
    </row>
    <row r="202" spans="1:6" ht="15" hidden="1">
      <c r="A202" s="118" t="s">
        <v>10</v>
      </c>
      <c r="B202" s="121"/>
      <c r="C202" s="121"/>
      <c r="D202" s="121"/>
      <c r="E202" s="116">
        <f>F202*$B$9</f>
        <v>0</v>
      </c>
      <c r="F202" s="187">
        <f>SUM(F187:F201)</f>
        <v>0</v>
      </c>
    </row>
    <row r="203" spans="1:6" ht="7.5" customHeight="1" hidden="1">
      <c r="A203" s="188"/>
      <c r="B203" s="119"/>
      <c r="C203" s="120"/>
      <c r="D203" s="121"/>
      <c r="E203" s="119"/>
      <c r="F203" s="189"/>
    </row>
    <row r="204" spans="1:6" s="3" customFormat="1" ht="15" hidden="1">
      <c r="A204" s="158" t="s">
        <v>11</v>
      </c>
      <c r="B204" s="182" t="str">
        <f>$B$12</f>
        <v>Enhed</v>
      </c>
      <c r="C204" s="159" t="s">
        <v>65</v>
      </c>
      <c r="D204" s="179" t="s">
        <v>66</v>
      </c>
      <c r="E204" s="159" t="s">
        <v>63</v>
      </c>
      <c r="F204" s="160" t="str">
        <f>$F$12</f>
        <v>Sum pr. enhed</v>
      </c>
    </row>
    <row r="205" spans="1:6" ht="15" hidden="1">
      <c r="A205" s="122"/>
      <c r="B205" s="190"/>
      <c r="C205" s="123"/>
      <c r="D205" s="128"/>
      <c r="E205" s="191">
        <f>C205*D205</f>
        <v>0</v>
      </c>
      <c r="F205" s="192">
        <f aca="true" t="shared" si="20" ref="F205:F219">E205/$B$9</f>
        <v>0</v>
      </c>
    </row>
    <row r="206" spans="1:6" ht="15" hidden="1">
      <c r="A206" s="122"/>
      <c r="B206" s="190"/>
      <c r="C206" s="123"/>
      <c r="D206" s="128"/>
      <c r="E206" s="191">
        <f aca="true" t="shared" si="21" ref="E206:E219">C206*D206</f>
        <v>0</v>
      </c>
      <c r="F206" s="192">
        <f t="shared" si="20"/>
        <v>0</v>
      </c>
    </row>
    <row r="207" spans="1:6" ht="15" hidden="1">
      <c r="A207" s="122"/>
      <c r="B207" s="190"/>
      <c r="C207" s="123"/>
      <c r="D207" s="128"/>
      <c r="E207" s="191">
        <f t="shared" si="21"/>
        <v>0</v>
      </c>
      <c r="F207" s="192">
        <f t="shared" si="20"/>
        <v>0</v>
      </c>
    </row>
    <row r="208" spans="1:6" ht="15" hidden="1">
      <c r="A208" s="122"/>
      <c r="B208" s="190"/>
      <c r="C208" s="123"/>
      <c r="D208" s="128"/>
      <c r="E208" s="191">
        <f t="shared" si="21"/>
        <v>0</v>
      </c>
      <c r="F208" s="192">
        <f t="shared" si="20"/>
        <v>0</v>
      </c>
    </row>
    <row r="209" spans="1:6" ht="15" hidden="1">
      <c r="A209" s="122"/>
      <c r="B209" s="190"/>
      <c r="C209" s="123"/>
      <c r="D209" s="128"/>
      <c r="E209" s="191">
        <f t="shared" si="21"/>
        <v>0</v>
      </c>
      <c r="F209" s="192">
        <f t="shared" si="20"/>
        <v>0</v>
      </c>
    </row>
    <row r="210" spans="1:6" ht="15" hidden="1">
      <c r="A210" s="122"/>
      <c r="B210" s="190"/>
      <c r="C210" s="123"/>
      <c r="D210" s="128"/>
      <c r="E210" s="191">
        <f t="shared" si="21"/>
        <v>0</v>
      </c>
      <c r="F210" s="192">
        <f t="shared" si="20"/>
        <v>0</v>
      </c>
    </row>
    <row r="211" spans="1:6" ht="15" hidden="1">
      <c r="A211" s="122"/>
      <c r="B211" s="190"/>
      <c r="C211" s="123"/>
      <c r="D211" s="128"/>
      <c r="E211" s="191">
        <f t="shared" si="21"/>
        <v>0</v>
      </c>
      <c r="F211" s="192">
        <f t="shared" si="20"/>
        <v>0</v>
      </c>
    </row>
    <row r="212" spans="1:6" ht="15" hidden="1">
      <c r="A212" s="122"/>
      <c r="B212" s="190"/>
      <c r="C212" s="123"/>
      <c r="D212" s="128"/>
      <c r="E212" s="191">
        <f t="shared" si="21"/>
        <v>0</v>
      </c>
      <c r="F212" s="192">
        <f t="shared" si="20"/>
        <v>0</v>
      </c>
    </row>
    <row r="213" spans="1:6" ht="15" hidden="1">
      <c r="A213" s="122"/>
      <c r="B213" s="190"/>
      <c r="C213" s="123"/>
      <c r="D213" s="128"/>
      <c r="E213" s="191">
        <f t="shared" si="21"/>
        <v>0</v>
      </c>
      <c r="F213" s="192">
        <f t="shared" si="20"/>
        <v>0</v>
      </c>
    </row>
    <row r="214" spans="1:6" ht="15" hidden="1">
      <c r="A214" s="122"/>
      <c r="B214" s="190"/>
      <c r="C214" s="123"/>
      <c r="D214" s="128"/>
      <c r="E214" s="191">
        <f t="shared" si="21"/>
        <v>0</v>
      </c>
      <c r="F214" s="192">
        <f t="shared" si="20"/>
        <v>0</v>
      </c>
    </row>
    <row r="215" spans="1:6" ht="15" hidden="1">
      <c r="A215" s="122"/>
      <c r="B215" s="190"/>
      <c r="C215" s="123"/>
      <c r="D215" s="128"/>
      <c r="E215" s="191">
        <f t="shared" si="21"/>
        <v>0</v>
      </c>
      <c r="F215" s="192">
        <f t="shared" si="20"/>
        <v>0</v>
      </c>
    </row>
    <row r="216" spans="1:6" ht="15" hidden="1">
      <c r="A216" s="122"/>
      <c r="B216" s="190"/>
      <c r="C216" s="123"/>
      <c r="D216" s="128"/>
      <c r="E216" s="191">
        <f t="shared" si="21"/>
        <v>0</v>
      </c>
      <c r="F216" s="192">
        <f t="shared" si="20"/>
        <v>0</v>
      </c>
    </row>
    <row r="217" spans="1:6" ht="15" hidden="1">
      <c r="A217" s="122"/>
      <c r="B217" s="190"/>
      <c r="C217" s="123"/>
      <c r="D217" s="128"/>
      <c r="E217" s="191">
        <f t="shared" si="21"/>
        <v>0</v>
      </c>
      <c r="F217" s="192">
        <f t="shared" si="20"/>
        <v>0</v>
      </c>
    </row>
    <row r="218" spans="1:6" ht="15" hidden="1">
      <c r="A218" s="122"/>
      <c r="B218" s="190"/>
      <c r="C218" s="123"/>
      <c r="D218" s="128"/>
      <c r="E218" s="191">
        <f t="shared" si="21"/>
        <v>0</v>
      </c>
      <c r="F218" s="192">
        <f t="shared" si="20"/>
        <v>0</v>
      </c>
    </row>
    <row r="219" spans="1:6" ht="15" hidden="1">
      <c r="A219" s="122"/>
      <c r="B219" s="190"/>
      <c r="C219" s="123"/>
      <c r="D219" s="128"/>
      <c r="E219" s="191">
        <f t="shared" si="21"/>
        <v>0</v>
      </c>
      <c r="F219" s="192">
        <f t="shared" si="20"/>
        <v>0</v>
      </c>
    </row>
    <row r="220" spans="1:6" ht="15" hidden="1">
      <c r="A220" s="126" t="s">
        <v>13</v>
      </c>
      <c r="B220" s="127"/>
      <c r="C220" s="191">
        <f>SUM(C205:C219)</f>
        <v>0</v>
      </c>
      <c r="D220" s="193" t="e">
        <f>AVERAGE(D205:D219)</f>
        <v>#DIV/0!</v>
      </c>
      <c r="E220" s="191">
        <f>SUM(E205:E219)</f>
        <v>0</v>
      </c>
      <c r="F220" s="194">
        <f>E220/$B$9</f>
        <v>0</v>
      </c>
    </row>
    <row r="221" spans="1:6" ht="7.5" customHeight="1" hidden="1">
      <c r="A221" s="126"/>
      <c r="B221" s="130"/>
      <c r="C221" s="129"/>
      <c r="D221" s="127"/>
      <c r="E221" s="124"/>
      <c r="F221" s="125"/>
    </row>
    <row r="222" spans="1:6" s="3" customFormat="1" ht="15" hidden="1">
      <c r="A222" s="158" t="s">
        <v>53</v>
      </c>
      <c r="B222" s="4" t="str">
        <f>B186</f>
        <v>Endhed</v>
      </c>
      <c r="C222" s="159" t="s">
        <v>65</v>
      </c>
      <c r="D222" s="179" t="s">
        <v>66</v>
      </c>
      <c r="E222" s="159" t="s">
        <v>63</v>
      </c>
      <c r="F222" s="160" t="str">
        <f>$F$12</f>
        <v>Sum pr. enhed</v>
      </c>
    </row>
    <row r="223" spans="1:6" ht="15" hidden="1">
      <c r="A223" s="131"/>
      <c r="B223" s="134"/>
      <c r="C223" s="134"/>
      <c r="D223" s="195"/>
      <c r="E223" s="138">
        <f aca="true" t="shared" si="22" ref="E223:E236">C223*D223</f>
        <v>0</v>
      </c>
      <c r="F223" s="135">
        <f>E223/$B$9</f>
        <v>0</v>
      </c>
    </row>
    <row r="224" spans="1:6" ht="15" hidden="1">
      <c r="A224" s="131"/>
      <c r="B224" s="134"/>
      <c r="C224" s="134"/>
      <c r="D224" s="195"/>
      <c r="E224" s="138">
        <f t="shared" si="22"/>
        <v>0</v>
      </c>
      <c r="F224" s="135">
        <f aca="true" t="shared" si="23" ref="F224:F235">E224/$B$9</f>
        <v>0</v>
      </c>
    </row>
    <row r="225" spans="1:6" ht="15" hidden="1">
      <c r="A225" s="131"/>
      <c r="B225" s="134"/>
      <c r="C225" s="134"/>
      <c r="D225" s="195"/>
      <c r="E225" s="138">
        <f t="shared" si="22"/>
        <v>0</v>
      </c>
      <c r="F225" s="135">
        <f t="shared" si="23"/>
        <v>0</v>
      </c>
    </row>
    <row r="226" spans="1:6" ht="15" hidden="1">
      <c r="A226" s="131"/>
      <c r="B226" s="134"/>
      <c r="C226" s="134"/>
      <c r="D226" s="195"/>
      <c r="E226" s="138">
        <f t="shared" si="22"/>
        <v>0</v>
      </c>
      <c r="F226" s="135">
        <f t="shared" si="23"/>
        <v>0</v>
      </c>
    </row>
    <row r="227" spans="1:6" ht="15" hidden="1">
      <c r="A227" s="131"/>
      <c r="B227" s="134"/>
      <c r="C227" s="134"/>
      <c r="D227" s="195"/>
      <c r="E227" s="138">
        <f t="shared" si="22"/>
        <v>0</v>
      </c>
      <c r="F227" s="135">
        <f t="shared" si="23"/>
        <v>0</v>
      </c>
    </row>
    <row r="228" spans="1:6" ht="15" hidden="1">
      <c r="A228" s="131"/>
      <c r="B228" s="134"/>
      <c r="C228" s="134"/>
      <c r="D228" s="195"/>
      <c r="E228" s="138">
        <f t="shared" si="22"/>
        <v>0</v>
      </c>
      <c r="F228" s="135">
        <f t="shared" si="23"/>
        <v>0</v>
      </c>
    </row>
    <row r="229" spans="1:6" ht="15" hidden="1">
      <c r="A229" s="131"/>
      <c r="B229" s="134"/>
      <c r="C229" s="134"/>
      <c r="D229" s="195"/>
      <c r="E229" s="138">
        <f t="shared" si="22"/>
        <v>0</v>
      </c>
      <c r="F229" s="135">
        <f t="shared" si="23"/>
        <v>0</v>
      </c>
    </row>
    <row r="230" spans="1:6" ht="15" hidden="1">
      <c r="A230" s="131"/>
      <c r="B230" s="134"/>
      <c r="C230" s="134"/>
      <c r="D230" s="195"/>
      <c r="E230" s="138">
        <f t="shared" si="22"/>
        <v>0</v>
      </c>
      <c r="F230" s="135">
        <f t="shared" si="23"/>
        <v>0</v>
      </c>
    </row>
    <row r="231" spans="1:6" ht="15" hidden="1">
      <c r="A231" s="131"/>
      <c r="B231" s="134"/>
      <c r="C231" s="134"/>
      <c r="D231" s="195"/>
      <c r="E231" s="138">
        <f t="shared" si="22"/>
        <v>0</v>
      </c>
      <c r="F231" s="135">
        <f t="shared" si="23"/>
        <v>0</v>
      </c>
    </row>
    <row r="232" spans="1:6" ht="15" hidden="1">
      <c r="A232" s="131"/>
      <c r="B232" s="134"/>
      <c r="C232" s="134"/>
      <c r="D232" s="195"/>
      <c r="E232" s="138">
        <f t="shared" si="22"/>
        <v>0</v>
      </c>
      <c r="F232" s="135">
        <f t="shared" si="23"/>
        <v>0</v>
      </c>
    </row>
    <row r="233" spans="1:6" ht="15" hidden="1">
      <c r="A233" s="131"/>
      <c r="B233" s="134"/>
      <c r="C233" s="134"/>
      <c r="D233" s="195"/>
      <c r="E233" s="138">
        <f t="shared" si="22"/>
        <v>0</v>
      </c>
      <c r="F233" s="135">
        <f t="shared" si="23"/>
        <v>0</v>
      </c>
    </row>
    <row r="234" spans="1:6" ht="15" hidden="1">
      <c r="A234" s="131"/>
      <c r="B234" s="134"/>
      <c r="C234" s="134"/>
      <c r="D234" s="195"/>
      <c r="E234" s="138">
        <f t="shared" si="22"/>
        <v>0</v>
      </c>
      <c r="F234" s="135">
        <f t="shared" si="23"/>
        <v>0</v>
      </c>
    </row>
    <row r="235" spans="1:6" ht="15" hidden="1">
      <c r="A235" s="131"/>
      <c r="B235" s="134"/>
      <c r="C235" s="134"/>
      <c r="D235" s="195"/>
      <c r="E235" s="138">
        <f t="shared" si="22"/>
        <v>0</v>
      </c>
      <c r="F235" s="135">
        <f t="shared" si="23"/>
        <v>0</v>
      </c>
    </row>
    <row r="236" spans="1:6" ht="15" hidden="1">
      <c r="A236" s="131"/>
      <c r="B236" s="134"/>
      <c r="C236" s="134"/>
      <c r="D236" s="195"/>
      <c r="E236" s="138">
        <f t="shared" si="22"/>
        <v>0</v>
      </c>
      <c r="F236" s="135">
        <f>E236/$B$9</f>
        <v>0</v>
      </c>
    </row>
    <row r="237" spans="1:6" ht="15" hidden="1">
      <c r="A237" s="136" t="s">
        <v>64</v>
      </c>
      <c r="B237" s="134"/>
      <c r="C237" s="138">
        <f>SUM(C223:C236)</f>
        <v>0</v>
      </c>
      <c r="D237" s="196" t="e">
        <f>AVERAGE(D223:D236)</f>
        <v>#DIV/0!</v>
      </c>
      <c r="E237" s="138">
        <f>SUM(E223:E236)</f>
        <v>0</v>
      </c>
      <c r="F237" s="202">
        <f>SUM(F223:F236)</f>
        <v>0</v>
      </c>
    </row>
    <row r="238" spans="1:9" ht="7.5" customHeight="1" hidden="1">
      <c r="A238" s="136"/>
      <c r="B238" s="132"/>
      <c r="C238" s="133"/>
      <c r="D238" s="137"/>
      <c r="E238" s="138"/>
      <c r="F238" s="135"/>
      <c r="I238" s="2"/>
    </row>
    <row r="239" spans="1:9" ht="15" hidden="1">
      <c r="A239" s="139"/>
      <c r="B239" s="140"/>
      <c r="C239" s="141"/>
      <c r="D239" s="137"/>
      <c r="E239" s="140"/>
      <c r="F239" s="142"/>
      <c r="I239" s="2"/>
    </row>
    <row r="240" spans="1:9" s="3" customFormat="1" ht="15.75" hidden="1" thickBot="1">
      <c r="A240" s="143" t="s">
        <v>14</v>
      </c>
      <c r="B240" s="140"/>
      <c r="C240" s="141"/>
      <c r="D240" s="137"/>
      <c r="E240" s="144">
        <f>F240*$B$9</f>
        <v>46205</v>
      </c>
      <c r="F240" s="145">
        <f>F182+F202+F220+F237</f>
        <v>53.10919540229885</v>
      </c>
      <c r="I240" s="4"/>
    </row>
    <row r="241" spans="1:9" ht="7.5" customHeight="1" hidden="1" thickBot="1" thickTop="1">
      <c r="A241" s="146"/>
      <c r="B241" s="147"/>
      <c r="C241" s="148"/>
      <c r="D241" s="149"/>
      <c r="E241" s="150"/>
      <c r="F241" s="151"/>
      <c r="I241" s="2"/>
    </row>
    <row r="242" spans="1:9" ht="15.75" hidden="1" thickBot="1">
      <c r="A242" s="1"/>
      <c r="B242" s="1"/>
      <c r="C242" s="5"/>
      <c r="D242" s="5"/>
      <c r="E242" s="1"/>
      <c r="F242" s="1"/>
      <c r="I242" s="2"/>
    </row>
    <row r="243" spans="1:6" s="104" customFormat="1" ht="15" hidden="1">
      <c r="A243" s="199" t="s">
        <v>89</v>
      </c>
      <c r="B243" s="200"/>
      <c r="C243" s="218"/>
      <c r="D243" s="218"/>
      <c r="E243" s="218"/>
      <c r="F243" s="219"/>
    </row>
    <row r="244" spans="1:6" ht="15" hidden="1">
      <c r="A244" s="158" t="s">
        <v>4</v>
      </c>
      <c r="B244" s="159" t="s">
        <v>5</v>
      </c>
      <c r="C244" s="159" t="s">
        <v>6</v>
      </c>
      <c r="D244" s="159" t="s">
        <v>7</v>
      </c>
      <c r="E244" s="159" t="s">
        <v>63</v>
      </c>
      <c r="F244" s="160" t="s">
        <v>8</v>
      </c>
    </row>
    <row r="245" spans="1:6" ht="15" hidden="1">
      <c r="A245" s="13"/>
      <c r="B245" s="14"/>
      <c r="C245" s="14"/>
      <c r="D245" s="14"/>
      <c r="E245" s="105">
        <f>F245*$B$9</f>
        <v>0</v>
      </c>
      <c r="F245" s="106">
        <f>C245*B245</f>
        <v>0</v>
      </c>
    </row>
    <row r="246" spans="1:6" ht="15" hidden="1">
      <c r="A246" s="13"/>
      <c r="B246" s="14"/>
      <c r="C246" s="14"/>
      <c r="D246" s="14"/>
      <c r="E246" s="105">
        <f aca="true" t="shared" si="24" ref="E246:E257">F246*$B$9</f>
        <v>0</v>
      </c>
      <c r="F246" s="106">
        <f aca="true" t="shared" si="25" ref="F246:F259">C246*B246</f>
        <v>0</v>
      </c>
    </row>
    <row r="247" spans="1:6" ht="15" hidden="1">
      <c r="A247" s="13"/>
      <c r="B247" s="14"/>
      <c r="C247" s="107"/>
      <c r="D247" s="14"/>
      <c r="E247" s="105">
        <f t="shared" si="24"/>
        <v>0</v>
      </c>
      <c r="F247" s="106">
        <f t="shared" si="25"/>
        <v>0</v>
      </c>
    </row>
    <row r="248" spans="1:6" ht="15" hidden="1">
      <c r="A248" s="13"/>
      <c r="B248" s="14"/>
      <c r="C248" s="107"/>
      <c r="D248" s="14"/>
      <c r="E248" s="105">
        <f t="shared" si="24"/>
        <v>0</v>
      </c>
      <c r="F248" s="106">
        <f t="shared" si="25"/>
        <v>0</v>
      </c>
    </row>
    <row r="249" spans="1:6" ht="15" hidden="1">
      <c r="A249" s="13"/>
      <c r="B249" s="14"/>
      <c r="C249" s="107"/>
      <c r="D249" s="14"/>
      <c r="E249" s="105">
        <f t="shared" si="24"/>
        <v>0</v>
      </c>
      <c r="F249" s="106">
        <f t="shared" si="25"/>
        <v>0</v>
      </c>
    </row>
    <row r="250" spans="1:6" ht="15" hidden="1">
      <c r="A250" s="13"/>
      <c r="B250" s="14"/>
      <c r="C250" s="14"/>
      <c r="D250" s="14"/>
      <c r="E250" s="105">
        <f t="shared" si="24"/>
        <v>0</v>
      </c>
      <c r="F250" s="106">
        <f t="shared" si="25"/>
        <v>0</v>
      </c>
    </row>
    <row r="251" spans="1:6" ht="15" hidden="1">
      <c r="A251" s="13"/>
      <c r="B251" s="14"/>
      <c r="C251" s="14"/>
      <c r="D251" s="14"/>
      <c r="E251" s="105">
        <f t="shared" si="24"/>
        <v>0</v>
      </c>
      <c r="F251" s="106">
        <f t="shared" si="25"/>
        <v>0</v>
      </c>
    </row>
    <row r="252" spans="1:6" ht="15" hidden="1">
      <c r="A252" s="13"/>
      <c r="B252" s="14"/>
      <c r="C252" s="107"/>
      <c r="D252" s="14"/>
      <c r="E252" s="105">
        <f t="shared" si="24"/>
        <v>0</v>
      </c>
      <c r="F252" s="106">
        <f t="shared" si="25"/>
        <v>0</v>
      </c>
    </row>
    <row r="253" spans="1:6" ht="15" hidden="1">
      <c r="A253" s="13"/>
      <c r="B253" s="14"/>
      <c r="C253" s="14"/>
      <c r="D253" s="14"/>
      <c r="E253" s="105">
        <f t="shared" si="24"/>
        <v>0</v>
      </c>
      <c r="F253" s="106">
        <f t="shared" si="25"/>
        <v>0</v>
      </c>
    </row>
    <row r="254" spans="1:6" ht="15" hidden="1">
      <c r="A254" s="13"/>
      <c r="B254" s="14"/>
      <c r="C254" s="14"/>
      <c r="D254" s="14"/>
      <c r="E254" s="105">
        <f t="shared" si="24"/>
        <v>0</v>
      </c>
      <c r="F254" s="106">
        <f t="shared" si="25"/>
        <v>0</v>
      </c>
    </row>
    <row r="255" spans="1:6" ht="15" hidden="1">
      <c r="A255" s="13"/>
      <c r="B255" s="14"/>
      <c r="C255" s="14"/>
      <c r="D255" s="14"/>
      <c r="E255" s="105">
        <f t="shared" si="24"/>
        <v>0</v>
      </c>
      <c r="F255" s="106">
        <f t="shared" si="25"/>
        <v>0</v>
      </c>
    </row>
    <row r="256" spans="1:6" ht="15" hidden="1">
      <c r="A256" s="13"/>
      <c r="B256" s="14"/>
      <c r="C256" s="14"/>
      <c r="D256" s="14"/>
      <c r="E256" s="105">
        <f t="shared" si="24"/>
        <v>0</v>
      </c>
      <c r="F256" s="106">
        <f t="shared" si="25"/>
        <v>0</v>
      </c>
    </row>
    <row r="257" spans="1:6" ht="15" hidden="1">
      <c r="A257" s="13"/>
      <c r="B257" s="14"/>
      <c r="C257" s="14"/>
      <c r="D257" s="14"/>
      <c r="E257" s="105">
        <f t="shared" si="24"/>
        <v>0</v>
      </c>
      <c r="F257" s="106">
        <f t="shared" si="25"/>
        <v>0</v>
      </c>
    </row>
    <row r="258" spans="1:6" ht="15" hidden="1">
      <c r="A258" s="13"/>
      <c r="B258" s="14"/>
      <c r="C258" s="14"/>
      <c r="D258" s="14"/>
      <c r="E258" s="105">
        <f>F258*$B$9</f>
        <v>0</v>
      </c>
      <c r="F258" s="106">
        <f t="shared" si="25"/>
        <v>0</v>
      </c>
    </row>
    <row r="259" spans="1:6" ht="15" hidden="1">
      <c r="A259" s="13"/>
      <c r="B259" s="14"/>
      <c r="C259" s="14"/>
      <c r="D259" s="14"/>
      <c r="E259" s="105">
        <f>F259*$B$9</f>
        <v>0</v>
      </c>
      <c r="F259" s="106">
        <f t="shared" si="25"/>
        <v>0</v>
      </c>
    </row>
    <row r="260" spans="1:6" ht="15" hidden="1">
      <c r="A260" s="15" t="s">
        <v>10</v>
      </c>
      <c r="B260" s="18"/>
      <c r="C260" s="18"/>
      <c r="D260" s="18"/>
      <c r="E260" s="105">
        <f>F260*$B$9</f>
        <v>0</v>
      </c>
      <c r="F260" s="108">
        <f>SUM(F245:F259)</f>
        <v>0</v>
      </c>
    </row>
    <row r="261" spans="1:6" ht="7.5" customHeight="1" hidden="1">
      <c r="A261" s="19"/>
      <c r="B261" s="16"/>
      <c r="C261" s="17"/>
      <c r="D261" s="18"/>
      <c r="E261" s="16"/>
      <c r="F261" s="20"/>
    </row>
    <row r="262" spans="1:6" s="3" customFormat="1" ht="15" hidden="1">
      <c r="A262" s="158" t="s">
        <v>11</v>
      </c>
      <c r="B262" s="182" t="str">
        <f>$B$12</f>
        <v>Enhed</v>
      </c>
      <c r="C262" s="159" t="s">
        <v>65</v>
      </c>
      <c r="D262" s="179" t="s">
        <v>66</v>
      </c>
      <c r="E262" s="159" t="s">
        <v>63</v>
      </c>
      <c r="F262" s="160" t="str">
        <f>$F$12</f>
        <v>Sum pr. enhed</v>
      </c>
    </row>
    <row r="263" spans="1:6" ht="15" hidden="1">
      <c r="A263" s="21"/>
      <c r="B263" s="183"/>
      <c r="C263" s="22"/>
      <c r="D263" s="27"/>
      <c r="E263" s="109">
        <f>C263*D263</f>
        <v>0</v>
      </c>
      <c r="F263" s="110">
        <f aca="true" t="shared" si="26" ref="F263:F277">E263/$B$9</f>
        <v>0</v>
      </c>
    </row>
    <row r="264" spans="1:6" ht="15" hidden="1">
      <c r="A264" s="21"/>
      <c r="B264" s="183"/>
      <c r="C264" s="22"/>
      <c r="D264" s="27"/>
      <c r="E264" s="109">
        <f aca="true" t="shared" si="27" ref="E264:E277">C264*D264</f>
        <v>0</v>
      </c>
      <c r="F264" s="110">
        <f t="shared" si="26"/>
        <v>0</v>
      </c>
    </row>
    <row r="265" spans="1:6" ht="15" hidden="1">
      <c r="A265" s="21"/>
      <c r="B265" s="183"/>
      <c r="C265" s="22"/>
      <c r="D265" s="27"/>
      <c r="E265" s="109">
        <f t="shared" si="27"/>
        <v>0</v>
      </c>
      <c r="F265" s="110">
        <f t="shared" si="26"/>
        <v>0</v>
      </c>
    </row>
    <row r="266" spans="1:6" ht="15" hidden="1">
      <c r="A266" s="21"/>
      <c r="B266" s="183"/>
      <c r="C266" s="22"/>
      <c r="D266" s="27"/>
      <c r="E266" s="109">
        <f t="shared" si="27"/>
        <v>0</v>
      </c>
      <c r="F266" s="110">
        <f t="shared" si="26"/>
        <v>0</v>
      </c>
    </row>
    <row r="267" spans="1:6" ht="15" hidden="1">
      <c r="A267" s="21"/>
      <c r="B267" s="183"/>
      <c r="C267" s="22"/>
      <c r="D267" s="27"/>
      <c r="E267" s="109">
        <f t="shared" si="27"/>
        <v>0</v>
      </c>
      <c r="F267" s="110">
        <f t="shared" si="26"/>
        <v>0</v>
      </c>
    </row>
    <row r="268" spans="1:6" ht="15" hidden="1">
      <c r="A268" s="21"/>
      <c r="B268" s="183"/>
      <c r="C268" s="22"/>
      <c r="D268" s="27"/>
      <c r="E268" s="109">
        <f t="shared" si="27"/>
        <v>0</v>
      </c>
      <c r="F268" s="110">
        <f t="shared" si="26"/>
        <v>0</v>
      </c>
    </row>
    <row r="269" spans="1:6" ht="15" hidden="1">
      <c r="A269" s="21"/>
      <c r="B269" s="183"/>
      <c r="C269" s="22"/>
      <c r="D269" s="27"/>
      <c r="E269" s="109">
        <f t="shared" si="27"/>
        <v>0</v>
      </c>
      <c r="F269" s="110">
        <f t="shared" si="26"/>
        <v>0</v>
      </c>
    </row>
    <row r="270" spans="1:6" ht="15" hidden="1">
      <c r="A270" s="21"/>
      <c r="B270" s="183"/>
      <c r="C270" s="22"/>
      <c r="D270" s="27"/>
      <c r="E270" s="109">
        <f t="shared" si="27"/>
        <v>0</v>
      </c>
      <c r="F270" s="110">
        <f t="shared" si="26"/>
        <v>0</v>
      </c>
    </row>
    <row r="271" spans="1:6" ht="15" hidden="1">
      <c r="A271" s="21"/>
      <c r="B271" s="183"/>
      <c r="C271" s="22"/>
      <c r="D271" s="27"/>
      <c r="E271" s="109">
        <f t="shared" si="27"/>
        <v>0</v>
      </c>
      <c r="F271" s="110">
        <f t="shared" si="26"/>
        <v>0</v>
      </c>
    </row>
    <row r="272" spans="1:6" ht="15" hidden="1">
      <c r="A272" s="21"/>
      <c r="B272" s="183"/>
      <c r="C272" s="22"/>
      <c r="D272" s="27"/>
      <c r="E272" s="109">
        <f t="shared" si="27"/>
        <v>0</v>
      </c>
      <c r="F272" s="110">
        <f t="shared" si="26"/>
        <v>0</v>
      </c>
    </row>
    <row r="273" spans="1:6" ht="15" hidden="1">
      <c r="A273" s="21"/>
      <c r="B273" s="183"/>
      <c r="C273" s="22"/>
      <c r="D273" s="27"/>
      <c r="E273" s="109">
        <f t="shared" si="27"/>
        <v>0</v>
      </c>
      <c r="F273" s="110">
        <f t="shared" si="26"/>
        <v>0</v>
      </c>
    </row>
    <row r="274" spans="1:6" ht="15" hidden="1">
      <c r="A274" s="21"/>
      <c r="B274" s="183"/>
      <c r="C274" s="22"/>
      <c r="D274" s="27"/>
      <c r="E274" s="109">
        <f t="shared" si="27"/>
        <v>0</v>
      </c>
      <c r="F274" s="110">
        <f t="shared" si="26"/>
        <v>0</v>
      </c>
    </row>
    <row r="275" spans="1:6" ht="15" hidden="1">
      <c r="A275" s="21"/>
      <c r="B275" s="183"/>
      <c r="C275" s="22"/>
      <c r="D275" s="27"/>
      <c r="E275" s="109">
        <f t="shared" si="27"/>
        <v>0</v>
      </c>
      <c r="F275" s="110">
        <f t="shared" si="26"/>
        <v>0</v>
      </c>
    </row>
    <row r="276" spans="1:6" ht="15" hidden="1">
      <c r="A276" s="21"/>
      <c r="B276" s="183"/>
      <c r="C276" s="22"/>
      <c r="D276" s="27"/>
      <c r="E276" s="109">
        <f t="shared" si="27"/>
        <v>0</v>
      </c>
      <c r="F276" s="110">
        <f t="shared" si="26"/>
        <v>0</v>
      </c>
    </row>
    <row r="277" spans="1:6" ht="15" hidden="1">
      <c r="A277" s="21"/>
      <c r="B277" s="183"/>
      <c r="C277" s="22"/>
      <c r="D277" s="27"/>
      <c r="E277" s="109">
        <f t="shared" si="27"/>
        <v>0</v>
      </c>
      <c r="F277" s="110">
        <f t="shared" si="26"/>
        <v>0</v>
      </c>
    </row>
    <row r="278" spans="1:6" ht="15" hidden="1">
      <c r="A278" s="25" t="s">
        <v>13</v>
      </c>
      <c r="B278" s="26"/>
      <c r="C278" s="109">
        <f>SUM(C263:C277)</f>
        <v>0</v>
      </c>
      <c r="D278" s="184" t="e">
        <f>AVERAGE(D263:D277)</f>
        <v>#DIV/0!</v>
      </c>
      <c r="E278" s="109">
        <f>SUM(E263:E277)</f>
        <v>0</v>
      </c>
      <c r="F278" s="185">
        <f>E278/$B$9</f>
        <v>0</v>
      </c>
    </row>
    <row r="279" spans="1:6" ht="7.5" customHeight="1" hidden="1">
      <c r="A279" s="25"/>
      <c r="B279" s="29"/>
      <c r="C279" s="28"/>
      <c r="D279" s="26"/>
      <c r="E279" s="23"/>
      <c r="F279" s="24"/>
    </row>
    <row r="280" spans="1:6" s="3" customFormat="1" ht="15" hidden="1">
      <c r="A280" s="158" t="s">
        <v>53</v>
      </c>
      <c r="B280" s="4" t="str">
        <f>B244</f>
        <v>Endhed</v>
      </c>
      <c r="C280" s="159" t="s">
        <v>65</v>
      </c>
      <c r="D280" s="179" t="s">
        <v>66</v>
      </c>
      <c r="E280" s="159" t="s">
        <v>63</v>
      </c>
      <c r="F280" s="160" t="str">
        <f>$F$12</f>
        <v>Sum pr. enhed</v>
      </c>
    </row>
    <row r="281" spans="1:6" ht="15" hidden="1">
      <c r="A281" s="30"/>
      <c r="B281" s="33"/>
      <c r="C281" s="33"/>
      <c r="D281" s="181"/>
      <c r="E281" s="37">
        <f aca="true" t="shared" si="28" ref="E281:E294">C281*D281</f>
        <v>0</v>
      </c>
      <c r="F281" s="34">
        <f>E281/$B$9</f>
        <v>0</v>
      </c>
    </row>
    <row r="282" spans="1:6" ht="15" hidden="1">
      <c r="A282" s="30"/>
      <c r="B282" s="33"/>
      <c r="C282" s="33"/>
      <c r="D282" s="181"/>
      <c r="E282" s="37">
        <f t="shared" si="28"/>
        <v>0</v>
      </c>
      <c r="F282" s="34">
        <f aca="true" t="shared" si="29" ref="F282:F293">E282/$B$9</f>
        <v>0</v>
      </c>
    </row>
    <row r="283" spans="1:6" ht="15" hidden="1">
      <c r="A283" s="30"/>
      <c r="B283" s="33"/>
      <c r="C283" s="33"/>
      <c r="D283" s="181"/>
      <c r="E283" s="37">
        <f t="shared" si="28"/>
        <v>0</v>
      </c>
      <c r="F283" s="34">
        <f t="shared" si="29"/>
        <v>0</v>
      </c>
    </row>
    <row r="284" spans="1:6" ht="15" hidden="1">
      <c r="A284" s="30"/>
      <c r="B284" s="33"/>
      <c r="C284" s="33"/>
      <c r="D284" s="181"/>
      <c r="E284" s="37">
        <f t="shared" si="28"/>
        <v>0</v>
      </c>
      <c r="F284" s="34">
        <f t="shared" si="29"/>
        <v>0</v>
      </c>
    </row>
    <row r="285" spans="1:6" ht="15" hidden="1">
      <c r="A285" s="30"/>
      <c r="B285" s="33"/>
      <c r="C285" s="33"/>
      <c r="D285" s="181"/>
      <c r="E285" s="37">
        <f t="shared" si="28"/>
        <v>0</v>
      </c>
      <c r="F285" s="34">
        <f t="shared" si="29"/>
        <v>0</v>
      </c>
    </row>
    <row r="286" spans="1:6" ht="15" hidden="1">
      <c r="A286" s="30"/>
      <c r="B286" s="33"/>
      <c r="C286" s="33"/>
      <c r="D286" s="181"/>
      <c r="E286" s="37">
        <f t="shared" si="28"/>
        <v>0</v>
      </c>
      <c r="F286" s="34">
        <f t="shared" si="29"/>
        <v>0</v>
      </c>
    </row>
    <row r="287" spans="1:6" ht="15" hidden="1">
      <c r="A287" s="30"/>
      <c r="B287" s="33"/>
      <c r="C287" s="33"/>
      <c r="D287" s="181"/>
      <c r="E287" s="37">
        <f t="shared" si="28"/>
        <v>0</v>
      </c>
      <c r="F287" s="34">
        <f t="shared" si="29"/>
        <v>0</v>
      </c>
    </row>
    <row r="288" spans="1:6" ht="15" hidden="1">
      <c r="A288" s="30"/>
      <c r="B288" s="33"/>
      <c r="C288" s="33"/>
      <c r="D288" s="181"/>
      <c r="E288" s="37">
        <f t="shared" si="28"/>
        <v>0</v>
      </c>
      <c r="F288" s="34">
        <f t="shared" si="29"/>
        <v>0</v>
      </c>
    </row>
    <row r="289" spans="1:6" ht="15" hidden="1">
      <c r="A289" s="30"/>
      <c r="B289" s="33"/>
      <c r="C289" s="33"/>
      <c r="D289" s="181"/>
      <c r="E289" s="37">
        <f t="shared" si="28"/>
        <v>0</v>
      </c>
      <c r="F289" s="34">
        <f t="shared" si="29"/>
        <v>0</v>
      </c>
    </row>
    <row r="290" spans="1:6" ht="15" hidden="1">
      <c r="A290" s="30"/>
      <c r="B290" s="33"/>
      <c r="C290" s="33"/>
      <c r="D290" s="181"/>
      <c r="E290" s="37">
        <f t="shared" si="28"/>
        <v>0</v>
      </c>
      <c r="F290" s="34">
        <f t="shared" si="29"/>
        <v>0</v>
      </c>
    </row>
    <row r="291" spans="1:6" ht="15" hidden="1">
      <c r="A291" s="30"/>
      <c r="B291" s="33"/>
      <c r="C291" s="33"/>
      <c r="D291" s="181"/>
      <c r="E291" s="37">
        <f t="shared" si="28"/>
        <v>0</v>
      </c>
      <c r="F291" s="34">
        <f t="shared" si="29"/>
        <v>0</v>
      </c>
    </row>
    <row r="292" spans="1:6" ht="15" hidden="1">
      <c r="A292" s="30"/>
      <c r="B292" s="33"/>
      <c r="C292" s="33"/>
      <c r="D292" s="181"/>
      <c r="E292" s="37">
        <f t="shared" si="28"/>
        <v>0</v>
      </c>
      <c r="F292" s="34">
        <f t="shared" si="29"/>
        <v>0</v>
      </c>
    </row>
    <row r="293" spans="1:6" ht="15" hidden="1">
      <c r="A293" s="30"/>
      <c r="B293" s="33"/>
      <c r="C293" s="33"/>
      <c r="D293" s="181"/>
      <c r="E293" s="37">
        <f t="shared" si="28"/>
        <v>0</v>
      </c>
      <c r="F293" s="34">
        <f t="shared" si="29"/>
        <v>0</v>
      </c>
    </row>
    <row r="294" spans="1:6" ht="15" hidden="1">
      <c r="A294" s="30"/>
      <c r="B294" s="33"/>
      <c r="C294" s="33"/>
      <c r="D294" s="181"/>
      <c r="E294" s="37">
        <f t="shared" si="28"/>
        <v>0</v>
      </c>
      <c r="F294" s="34">
        <f>E294/$B$9</f>
        <v>0</v>
      </c>
    </row>
    <row r="295" spans="1:6" ht="15" hidden="1">
      <c r="A295" s="35" t="s">
        <v>64</v>
      </c>
      <c r="B295" s="33"/>
      <c r="C295" s="37">
        <f>SUM(C281:C294)</f>
        <v>0</v>
      </c>
      <c r="D295" s="180" t="e">
        <f>AVERAGE(D281:D294)</f>
        <v>#DIV/0!</v>
      </c>
      <c r="E295" s="37">
        <f>SUM(E281:E294)</f>
        <v>0</v>
      </c>
      <c r="F295" s="201">
        <f>SUM(F281:F294)</f>
        <v>0</v>
      </c>
    </row>
    <row r="296" spans="1:9" ht="7.5" customHeight="1" hidden="1">
      <c r="A296" s="35"/>
      <c r="B296" s="31"/>
      <c r="C296" s="32"/>
      <c r="D296" s="36"/>
      <c r="E296" s="37"/>
      <c r="F296" s="34"/>
      <c r="I296" s="2"/>
    </row>
    <row r="297" spans="1:9" ht="15" hidden="1">
      <c r="A297" s="38"/>
      <c r="B297" s="39"/>
      <c r="C297" s="40"/>
      <c r="D297" s="36"/>
      <c r="E297" s="39"/>
      <c r="F297" s="41"/>
      <c r="I297" s="2"/>
    </row>
    <row r="298" spans="1:9" s="3" customFormat="1" ht="15.75" hidden="1" thickBot="1">
      <c r="A298" s="42" t="s">
        <v>14</v>
      </c>
      <c r="B298" s="39"/>
      <c r="C298" s="40"/>
      <c r="D298" s="36"/>
      <c r="E298" s="43">
        <f>F298*$B$9</f>
        <v>46205</v>
      </c>
      <c r="F298" s="44">
        <f>F240+F260+F278+F295</f>
        <v>53.10919540229885</v>
      </c>
      <c r="I298" s="4"/>
    </row>
    <row r="299" spans="1:9" ht="7.5" customHeight="1" hidden="1" thickBot="1" thickTop="1">
      <c r="A299" s="45"/>
      <c r="B299" s="46"/>
      <c r="C299" s="47"/>
      <c r="D299" s="48"/>
      <c r="E299" s="49"/>
      <c r="F299" s="50"/>
      <c r="I299" s="2"/>
    </row>
    <row r="300" spans="1:9" ht="15.75" hidden="1" thickBot="1">
      <c r="A300" s="1"/>
      <c r="B300" s="1"/>
      <c r="C300" s="5"/>
      <c r="D300" s="5"/>
      <c r="E300" s="1"/>
      <c r="F300" s="1"/>
      <c r="I300" s="2"/>
    </row>
    <row r="301" spans="1:6" s="104" customFormat="1" ht="15" hidden="1">
      <c r="A301" s="197" t="s">
        <v>90</v>
      </c>
      <c r="B301" s="198"/>
      <c r="C301" s="223"/>
      <c r="D301" s="223"/>
      <c r="E301" s="223"/>
      <c r="F301" s="224"/>
    </row>
    <row r="302" spans="1:6" ht="15" hidden="1">
      <c r="A302" s="158" t="s">
        <v>4</v>
      </c>
      <c r="B302" s="159" t="s">
        <v>5</v>
      </c>
      <c r="C302" s="159" t="s">
        <v>6</v>
      </c>
      <c r="D302" s="159" t="s">
        <v>7</v>
      </c>
      <c r="E302" s="159" t="s">
        <v>63</v>
      </c>
      <c r="F302" s="160" t="s">
        <v>8</v>
      </c>
    </row>
    <row r="303" spans="1:6" ht="15" hidden="1">
      <c r="A303" s="114"/>
      <c r="B303" s="115"/>
      <c r="C303" s="115"/>
      <c r="D303" s="115"/>
      <c r="E303" s="116">
        <f>F303*$B$9</f>
        <v>0</v>
      </c>
      <c r="F303" s="117">
        <f>C303*B303</f>
        <v>0</v>
      </c>
    </row>
    <row r="304" spans="1:6" ht="15" hidden="1">
      <c r="A304" s="114"/>
      <c r="B304" s="115"/>
      <c r="C304" s="115"/>
      <c r="D304" s="115"/>
      <c r="E304" s="116">
        <f aca="true" t="shared" si="30" ref="E304:E315">F304*$B$9</f>
        <v>0</v>
      </c>
      <c r="F304" s="117">
        <f aca="true" t="shared" si="31" ref="F304:F317">C304*B304</f>
        <v>0</v>
      </c>
    </row>
    <row r="305" spans="1:6" ht="15" hidden="1">
      <c r="A305" s="114"/>
      <c r="B305" s="115"/>
      <c r="C305" s="186"/>
      <c r="D305" s="115"/>
      <c r="E305" s="116">
        <f t="shared" si="30"/>
        <v>0</v>
      </c>
      <c r="F305" s="117">
        <f t="shared" si="31"/>
        <v>0</v>
      </c>
    </row>
    <row r="306" spans="1:6" ht="15" hidden="1">
      <c r="A306" s="114"/>
      <c r="B306" s="115"/>
      <c r="C306" s="186"/>
      <c r="D306" s="115"/>
      <c r="E306" s="116">
        <f t="shared" si="30"/>
        <v>0</v>
      </c>
      <c r="F306" s="117">
        <f t="shared" si="31"/>
        <v>0</v>
      </c>
    </row>
    <row r="307" spans="1:6" ht="15" hidden="1">
      <c r="A307" s="114"/>
      <c r="B307" s="115"/>
      <c r="C307" s="186"/>
      <c r="D307" s="115"/>
      <c r="E307" s="116">
        <f t="shared" si="30"/>
        <v>0</v>
      </c>
      <c r="F307" s="117">
        <f t="shared" si="31"/>
        <v>0</v>
      </c>
    </row>
    <row r="308" spans="1:6" ht="15" hidden="1">
      <c r="A308" s="114"/>
      <c r="B308" s="115"/>
      <c r="C308" s="115"/>
      <c r="D308" s="115"/>
      <c r="E308" s="116">
        <f t="shared" si="30"/>
        <v>0</v>
      </c>
      <c r="F308" s="117">
        <f t="shared" si="31"/>
        <v>0</v>
      </c>
    </row>
    <row r="309" spans="1:6" ht="15" hidden="1">
      <c r="A309" s="114"/>
      <c r="B309" s="115"/>
      <c r="C309" s="115"/>
      <c r="D309" s="115"/>
      <c r="E309" s="116">
        <f t="shared" si="30"/>
        <v>0</v>
      </c>
      <c r="F309" s="117">
        <f t="shared" si="31"/>
        <v>0</v>
      </c>
    </row>
    <row r="310" spans="1:6" ht="15" hidden="1">
      <c r="A310" s="114"/>
      <c r="B310" s="115"/>
      <c r="C310" s="186"/>
      <c r="D310" s="115"/>
      <c r="E310" s="116">
        <f t="shared" si="30"/>
        <v>0</v>
      </c>
      <c r="F310" s="117">
        <f t="shared" si="31"/>
        <v>0</v>
      </c>
    </row>
    <row r="311" spans="1:6" ht="15" hidden="1">
      <c r="A311" s="114"/>
      <c r="B311" s="115"/>
      <c r="C311" s="115"/>
      <c r="D311" s="115"/>
      <c r="E311" s="116">
        <f t="shared" si="30"/>
        <v>0</v>
      </c>
      <c r="F311" s="117">
        <f t="shared" si="31"/>
        <v>0</v>
      </c>
    </row>
    <row r="312" spans="1:6" ht="15" hidden="1">
      <c r="A312" s="114"/>
      <c r="B312" s="115"/>
      <c r="C312" s="115"/>
      <c r="D312" s="115"/>
      <c r="E312" s="116">
        <f t="shared" si="30"/>
        <v>0</v>
      </c>
      <c r="F312" s="117">
        <f t="shared" si="31"/>
        <v>0</v>
      </c>
    </row>
    <row r="313" spans="1:6" ht="15" hidden="1">
      <c r="A313" s="114"/>
      <c r="B313" s="115"/>
      <c r="C313" s="115"/>
      <c r="D313" s="115"/>
      <c r="E313" s="116">
        <f t="shared" si="30"/>
        <v>0</v>
      </c>
      <c r="F313" s="117">
        <f t="shared" si="31"/>
        <v>0</v>
      </c>
    </row>
    <row r="314" spans="1:6" ht="15" hidden="1">
      <c r="A314" s="114"/>
      <c r="B314" s="115"/>
      <c r="C314" s="115"/>
      <c r="D314" s="115"/>
      <c r="E314" s="116">
        <f t="shared" si="30"/>
        <v>0</v>
      </c>
      <c r="F314" s="117">
        <f t="shared" si="31"/>
        <v>0</v>
      </c>
    </row>
    <row r="315" spans="1:6" ht="15" hidden="1">
      <c r="A315" s="114"/>
      <c r="B315" s="115"/>
      <c r="C315" s="115"/>
      <c r="D315" s="115"/>
      <c r="E315" s="116">
        <f t="shared" si="30"/>
        <v>0</v>
      </c>
      <c r="F315" s="117">
        <f t="shared" si="31"/>
        <v>0</v>
      </c>
    </row>
    <row r="316" spans="1:6" ht="15" hidden="1">
      <c r="A316" s="114"/>
      <c r="B316" s="115"/>
      <c r="C316" s="115"/>
      <c r="D316" s="115"/>
      <c r="E316" s="116">
        <f>F316*$B$9</f>
        <v>0</v>
      </c>
      <c r="F316" s="117">
        <f t="shared" si="31"/>
        <v>0</v>
      </c>
    </row>
    <row r="317" spans="1:6" ht="15" hidden="1">
      <c r="A317" s="114"/>
      <c r="B317" s="115"/>
      <c r="C317" s="115"/>
      <c r="D317" s="115"/>
      <c r="E317" s="116">
        <f>F317*$B$9</f>
        <v>0</v>
      </c>
      <c r="F317" s="117">
        <f t="shared" si="31"/>
        <v>0</v>
      </c>
    </row>
    <row r="318" spans="1:6" ht="15" hidden="1">
      <c r="A318" s="118" t="s">
        <v>10</v>
      </c>
      <c r="B318" s="121"/>
      <c r="C318" s="121"/>
      <c r="D318" s="121"/>
      <c r="E318" s="116">
        <f>F318*$B$9</f>
        <v>0</v>
      </c>
      <c r="F318" s="187">
        <f>SUM(F303:F317)</f>
        <v>0</v>
      </c>
    </row>
    <row r="319" spans="1:6" ht="7.5" customHeight="1" hidden="1">
      <c r="A319" s="188"/>
      <c r="B319" s="119"/>
      <c r="C319" s="120"/>
      <c r="D319" s="121"/>
      <c r="E319" s="119"/>
      <c r="F319" s="189"/>
    </row>
    <row r="320" spans="1:6" s="3" customFormat="1" ht="15" hidden="1">
      <c r="A320" s="158" t="s">
        <v>11</v>
      </c>
      <c r="B320" s="182" t="str">
        <f>$B$12</f>
        <v>Enhed</v>
      </c>
      <c r="C320" s="159" t="s">
        <v>65</v>
      </c>
      <c r="D320" s="179" t="s">
        <v>66</v>
      </c>
      <c r="E320" s="159" t="s">
        <v>63</v>
      </c>
      <c r="F320" s="160" t="str">
        <f>$F$12</f>
        <v>Sum pr. enhed</v>
      </c>
    </row>
    <row r="321" spans="1:6" ht="15" hidden="1">
      <c r="A321" s="122"/>
      <c r="B321" s="190"/>
      <c r="C321" s="123"/>
      <c r="D321" s="128"/>
      <c r="E321" s="191">
        <f>C321*D321</f>
        <v>0</v>
      </c>
      <c r="F321" s="192">
        <f aca="true" t="shared" si="32" ref="F321:F335">E321/$B$9</f>
        <v>0</v>
      </c>
    </row>
    <row r="322" spans="1:6" ht="15" hidden="1">
      <c r="A322" s="122"/>
      <c r="B322" s="190"/>
      <c r="C322" s="123"/>
      <c r="D322" s="128"/>
      <c r="E322" s="191">
        <f aca="true" t="shared" si="33" ref="E322:E335">C322*D322</f>
        <v>0</v>
      </c>
      <c r="F322" s="192">
        <f t="shared" si="32"/>
        <v>0</v>
      </c>
    </row>
    <row r="323" spans="1:6" ht="15" hidden="1">
      <c r="A323" s="122"/>
      <c r="B323" s="190"/>
      <c r="C323" s="123"/>
      <c r="D323" s="128"/>
      <c r="E323" s="191">
        <f t="shared" si="33"/>
        <v>0</v>
      </c>
      <c r="F323" s="192">
        <f t="shared" si="32"/>
        <v>0</v>
      </c>
    </row>
    <row r="324" spans="1:6" ht="15" hidden="1">
      <c r="A324" s="122"/>
      <c r="B324" s="190"/>
      <c r="C324" s="123"/>
      <c r="D324" s="128"/>
      <c r="E324" s="191">
        <f t="shared" si="33"/>
        <v>0</v>
      </c>
      <c r="F324" s="192">
        <f t="shared" si="32"/>
        <v>0</v>
      </c>
    </row>
    <row r="325" spans="1:6" ht="15" hidden="1">
      <c r="A325" s="122"/>
      <c r="B325" s="190"/>
      <c r="C325" s="123"/>
      <c r="D325" s="128"/>
      <c r="E325" s="191">
        <f t="shared" si="33"/>
        <v>0</v>
      </c>
      <c r="F325" s="192">
        <f t="shared" si="32"/>
        <v>0</v>
      </c>
    </row>
    <row r="326" spans="1:6" ht="15" hidden="1">
      <c r="A326" s="122"/>
      <c r="B326" s="190"/>
      <c r="C326" s="123"/>
      <c r="D326" s="128"/>
      <c r="E326" s="191">
        <f t="shared" si="33"/>
        <v>0</v>
      </c>
      <c r="F326" s="192">
        <f t="shared" si="32"/>
        <v>0</v>
      </c>
    </row>
    <row r="327" spans="1:6" ht="15" hidden="1">
      <c r="A327" s="122"/>
      <c r="B327" s="190"/>
      <c r="C327" s="123"/>
      <c r="D327" s="128"/>
      <c r="E327" s="191">
        <f t="shared" si="33"/>
        <v>0</v>
      </c>
      <c r="F327" s="192">
        <f t="shared" si="32"/>
        <v>0</v>
      </c>
    </row>
    <row r="328" spans="1:6" ht="15" hidden="1">
      <c r="A328" s="122"/>
      <c r="B328" s="190"/>
      <c r="C328" s="123"/>
      <c r="D328" s="128"/>
      <c r="E328" s="191">
        <f t="shared" si="33"/>
        <v>0</v>
      </c>
      <c r="F328" s="192">
        <f t="shared" si="32"/>
        <v>0</v>
      </c>
    </row>
    <row r="329" spans="1:6" ht="15" hidden="1">
      <c r="A329" s="122"/>
      <c r="B329" s="190"/>
      <c r="C329" s="123"/>
      <c r="D329" s="128"/>
      <c r="E329" s="191">
        <f t="shared" si="33"/>
        <v>0</v>
      </c>
      <c r="F329" s="192">
        <f t="shared" si="32"/>
        <v>0</v>
      </c>
    </row>
    <row r="330" spans="1:6" ht="15" hidden="1">
      <c r="A330" s="122"/>
      <c r="B330" s="190"/>
      <c r="C330" s="123"/>
      <c r="D330" s="128"/>
      <c r="E330" s="191">
        <f t="shared" si="33"/>
        <v>0</v>
      </c>
      <c r="F330" s="192">
        <f t="shared" si="32"/>
        <v>0</v>
      </c>
    </row>
    <row r="331" spans="1:6" ht="15" hidden="1">
      <c r="A331" s="122"/>
      <c r="B331" s="190"/>
      <c r="C331" s="123"/>
      <c r="D331" s="128"/>
      <c r="E331" s="191">
        <f t="shared" si="33"/>
        <v>0</v>
      </c>
      <c r="F331" s="192">
        <f t="shared" si="32"/>
        <v>0</v>
      </c>
    </row>
    <row r="332" spans="1:6" ht="15" hidden="1">
      <c r="A332" s="122"/>
      <c r="B332" s="190"/>
      <c r="C332" s="123"/>
      <c r="D332" s="128"/>
      <c r="E332" s="191">
        <f t="shared" si="33"/>
        <v>0</v>
      </c>
      <c r="F332" s="192">
        <f t="shared" si="32"/>
        <v>0</v>
      </c>
    </row>
    <row r="333" spans="1:6" ht="15" hidden="1">
      <c r="A333" s="122"/>
      <c r="B333" s="190"/>
      <c r="C333" s="123"/>
      <c r="D333" s="128"/>
      <c r="E333" s="191">
        <f t="shared" si="33"/>
        <v>0</v>
      </c>
      <c r="F333" s="192">
        <f t="shared" si="32"/>
        <v>0</v>
      </c>
    </row>
    <row r="334" spans="1:6" ht="15" hidden="1">
      <c r="A334" s="122"/>
      <c r="B334" s="190"/>
      <c r="C334" s="123"/>
      <c r="D334" s="128"/>
      <c r="E334" s="191">
        <f t="shared" si="33"/>
        <v>0</v>
      </c>
      <c r="F334" s="192">
        <f t="shared" si="32"/>
        <v>0</v>
      </c>
    </row>
    <row r="335" spans="1:6" ht="15" hidden="1">
      <c r="A335" s="122"/>
      <c r="B335" s="190"/>
      <c r="C335" s="123"/>
      <c r="D335" s="128"/>
      <c r="E335" s="191">
        <f t="shared" si="33"/>
        <v>0</v>
      </c>
      <c r="F335" s="192">
        <f t="shared" si="32"/>
        <v>0</v>
      </c>
    </row>
    <row r="336" spans="1:6" ht="15" hidden="1">
      <c r="A336" s="126" t="s">
        <v>13</v>
      </c>
      <c r="B336" s="127"/>
      <c r="C336" s="191">
        <f>SUM(C321:C335)</f>
        <v>0</v>
      </c>
      <c r="D336" s="193" t="e">
        <f>AVERAGE(D321:D335)</f>
        <v>#DIV/0!</v>
      </c>
      <c r="E336" s="191">
        <f>SUM(E321:E335)</f>
        <v>0</v>
      </c>
      <c r="F336" s="194">
        <f>E336/$B$9</f>
        <v>0</v>
      </c>
    </row>
    <row r="337" spans="1:6" ht="7.5" customHeight="1" hidden="1">
      <c r="A337" s="126"/>
      <c r="B337" s="130"/>
      <c r="C337" s="129"/>
      <c r="D337" s="127"/>
      <c r="E337" s="124"/>
      <c r="F337" s="125"/>
    </row>
    <row r="338" spans="1:6" s="3" customFormat="1" ht="15" hidden="1">
      <c r="A338" s="158" t="s">
        <v>53</v>
      </c>
      <c r="B338" s="4" t="str">
        <f>B302</f>
        <v>Endhed</v>
      </c>
      <c r="C338" s="159" t="s">
        <v>65</v>
      </c>
      <c r="D338" s="179" t="s">
        <v>66</v>
      </c>
      <c r="E338" s="159" t="s">
        <v>63</v>
      </c>
      <c r="F338" s="160" t="str">
        <f>$F$12</f>
        <v>Sum pr. enhed</v>
      </c>
    </row>
    <row r="339" spans="1:6" ht="15" hidden="1">
      <c r="A339" s="131"/>
      <c r="B339" s="134"/>
      <c r="C339" s="134"/>
      <c r="D339" s="195"/>
      <c r="E339" s="138">
        <f aca="true" t="shared" si="34" ref="E339:E352">C339*D339</f>
        <v>0</v>
      </c>
      <c r="F339" s="135">
        <f>E339/$B$9</f>
        <v>0</v>
      </c>
    </row>
    <row r="340" spans="1:6" ht="15" hidden="1">
      <c r="A340" s="131"/>
      <c r="B340" s="134"/>
      <c r="C340" s="134"/>
      <c r="D340" s="195"/>
      <c r="E340" s="138">
        <f t="shared" si="34"/>
        <v>0</v>
      </c>
      <c r="F340" s="135">
        <f aca="true" t="shared" si="35" ref="F340:F351">E340/$B$9</f>
        <v>0</v>
      </c>
    </row>
    <row r="341" spans="1:6" ht="15" hidden="1">
      <c r="A341" s="131"/>
      <c r="B341" s="134"/>
      <c r="C341" s="134"/>
      <c r="D341" s="195"/>
      <c r="E341" s="138">
        <f t="shared" si="34"/>
        <v>0</v>
      </c>
      <c r="F341" s="135">
        <f t="shared" si="35"/>
        <v>0</v>
      </c>
    </row>
    <row r="342" spans="1:6" ht="15" hidden="1">
      <c r="A342" s="131"/>
      <c r="B342" s="134"/>
      <c r="C342" s="134"/>
      <c r="D342" s="195"/>
      <c r="E342" s="138">
        <f t="shared" si="34"/>
        <v>0</v>
      </c>
      <c r="F342" s="135">
        <f t="shared" si="35"/>
        <v>0</v>
      </c>
    </row>
    <row r="343" spans="1:6" ht="15" hidden="1">
      <c r="A343" s="131"/>
      <c r="B343" s="134"/>
      <c r="C343" s="134"/>
      <c r="D343" s="195"/>
      <c r="E343" s="138">
        <f t="shared" si="34"/>
        <v>0</v>
      </c>
      <c r="F343" s="135">
        <f t="shared" si="35"/>
        <v>0</v>
      </c>
    </row>
    <row r="344" spans="1:6" ht="15" hidden="1">
      <c r="A344" s="131"/>
      <c r="B344" s="134"/>
      <c r="C344" s="134"/>
      <c r="D344" s="195"/>
      <c r="E344" s="138">
        <f t="shared" si="34"/>
        <v>0</v>
      </c>
      <c r="F344" s="135">
        <f t="shared" si="35"/>
        <v>0</v>
      </c>
    </row>
    <row r="345" spans="1:6" ht="15" hidden="1">
      <c r="A345" s="131"/>
      <c r="B345" s="134"/>
      <c r="C345" s="134"/>
      <c r="D345" s="195"/>
      <c r="E345" s="138">
        <f t="shared" si="34"/>
        <v>0</v>
      </c>
      <c r="F345" s="135">
        <f t="shared" si="35"/>
        <v>0</v>
      </c>
    </row>
    <row r="346" spans="1:6" ht="15" hidden="1">
      <c r="A346" s="131"/>
      <c r="B346" s="134"/>
      <c r="C346" s="134"/>
      <c r="D346" s="195"/>
      <c r="E346" s="138">
        <f t="shared" si="34"/>
        <v>0</v>
      </c>
      <c r="F346" s="135">
        <f t="shared" si="35"/>
        <v>0</v>
      </c>
    </row>
    <row r="347" spans="1:6" ht="15" hidden="1">
      <c r="A347" s="131"/>
      <c r="B347" s="134"/>
      <c r="C347" s="134"/>
      <c r="D347" s="195"/>
      <c r="E347" s="138">
        <f t="shared" si="34"/>
        <v>0</v>
      </c>
      <c r="F347" s="135">
        <f t="shared" si="35"/>
        <v>0</v>
      </c>
    </row>
    <row r="348" spans="1:6" ht="15" hidden="1">
      <c r="A348" s="131"/>
      <c r="B348" s="134"/>
      <c r="C348" s="134"/>
      <c r="D348" s="195"/>
      <c r="E348" s="138">
        <f t="shared" si="34"/>
        <v>0</v>
      </c>
      <c r="F348" s="135">
        <f t="shared" si="35"/>
        <v>0</v>
      </c>
    </row>
    <row r="349" spans="1:6" ht="15" hidden="1">
      <c r="A349" s="131"/>
      <c r="B349" s="134"/>
      <c r="C349" s="134"/>
      <c r="D349" s="195"/>
      <c r="E349" s="138">
        <f t="shared" si="34"/>
        <v>0</v>
      </c>
      <c r="F349" s="135">
        <f t="shared" si="35"/>
        <v>0</v>
      </c>
    </row>
    <row r="350" spans="1:6" ht="15" hidden="1">
      <c r="A350" s="131"/>
      <c r="B350" s="134"/>
      <c r="C350" s="134"/>
      <c r="D350" s="195"/>
      <c r="E350" s="138">
        <f t="shared" si="34"/>
        <v>0</v>
      </c>
      <c r="F350" s="135">
        <f t="shared" si="35"/>
        <v>0</v>
      </c>
    </row>
    <row r="351" spans="1:6" ht="15" hidden="1">
      <c r="A351" s="131"/>
      <c r="B351" s="134"/>
      <c r="C351" s="134"/>
      <c r="D351" s="195"/>
      <c r="E351" s="138">
        <f t="shared" si="34"/>
        <v>0</v>
      </c>
      <c r="F351" s="135">
        <f t="shared" si="35"/>
        <v>0</v>
      </c>
    </row>
    <row r="352" spans="1:6" ht="15" hidden="1">
      <c r="A352" s="131"/>
      <c r="B352" s="134"/>
      <c r="C352" s="134"/>
      <c r="D352" s="195"/>
      <c r="E352" s="138">
        <f t="shared" si="34"/>
        <v>0</v>
      </c>
      <c r="F352" s="135">
        <f>E352/$B$9</f>
        <v>0</v>
      </c>
    </row>
    <row r="353" spans="1:6" ht="15" hidden="1">
      <c r="A353" s="136" t="s">
        <v>64</v>
      </c>
      <c r="B353" s="134"/>
      <c r="C353" s="138">
        <f>SUM(C339:C352)</f>
        <v>0</v>
      </c>
      <c r="D353" s="196" t="e">
        <f>AVERAGE(D339:D352)</f>
        <v>#DIV/0!</v>
      </c>
      <c r="E353" s="138">
        <f>SUM(E339:E352)</f>
        <v>0</v>
      </c>
      <c r="F353" s="202">
        <f>SUM(F339:F352)</f>
        <v>0</v>
      </c>
    </row>
    <row r="354" spans="1:9" ht="7.5" customHeight="1" hidden="1">
      <c r="A354" s="136"/>
      <c r="B354" s="132"/>
      <c r="C354" s="133"/>
      <c r="D354" s="137"/>
      <c r="E354" s="138"/>
      <c r="F354" s="135"/>
      <c r="I354" s="2"/>
    </row>
    <row r="355" spans="1:9" ht="15" hidden="1">
      <c r="A355" s="139"/>
      <c r="B355" s="140"/>
      <c r="C355" s="141"/>
      <c r="D355" s="137"/>
      <c r="E355" s="140"/>
      <c r="F355" s="142"/>
      <c r="I355" s="2"/>
    </row>
    <row r="356" spans="1:9" s="3" customFormat="1" ht="15.75" hidden="1" thickBot="1">
      <c r="A356" s="143" t="s">
        <v>14</v>
      </c>
      <c r="B356" s="140"/>
      <c r="C356" s="141"/>
      <c r="D356" s="137"/>
      <c r="E356" s="144">
        <f>F356*$B$9</f>
        <v>46205</v>
      </c>
      <c r="F356" s="145">
        <f>F298+F318+F336+F353</f>
        <v>53.10919540229885</v>
      </c>
      <c r="I356" s="4"/>
    </row>
    <row r="357" spans="1:9" ht="7.5" customHeight="1" hidden="1" thickBot="1" thickTop="1">
      <c r="A357" s="146"/>
      <c r="B357" s="147"/>
      <c r="C357" s="148"/>
      <c r="D357" s="149"/>
      <c r="E357" s="150"/>
      <c r="F357" s="151"/>
      <c r="I357" s="2"/>
    </row>
    <row r="358" spans="1:9" s="3" customFormat="1" ht="15.75" hidden="1" thickBot="1">
      <c r="A358" s="1"/>
      <c r="B358" s="1"/>
      <c r="C358" s="5"/>
      <c r="D358" s="5"/>
      <c r="E358" s="1"/>
      <c r="F358" s="1"/>
      <c r="I358" s="4"/>
    </row>
    <row r="359" spans="1:9" s="3" customFormat="1" ht="15.75" hidden="1" thickBot="1">
      <c r="A359" s="152" t="s">
        <v>51</v>
      </c>
      <c r="B359" s="153"/>
      <c r="C359" s="154"/>
      <c r="D359" s="155"/>
      <c r="E359" s="156">
        <f>D359*C359</f>
        <v>0</v>
      </c>
      <c r="F359" s="157">
        <f>E359/$B$9</f>
        <v>0</v>
      </c>
      <c r="I359" s="4"/>
    </row>
    <row r="360" spans="1:9" s="3" customFormat="1" ht="15.75" thickBot="1">
      <c r="A360" s="1"/>
      <c r="B360" s="1"/>
      <c r="C360" s="5"/>
      <c r="D360" s="5"/>
      <c r="E360" s="1"/>
      <c r="F360" s="1"/>
      <c r="I360" s="4"/>
    </row>
    <row r="361" spans="1:9" ht="12" customHeight="1">
      <c r="A361" s="112" t="s">
        <v>47</v>
      </c>
      <c r="B361" s="113"/>
      <c r="C361" s="225"/>
      <c r="D361" s="225"/>
      <c r="E361" s="225"/>
      <c r="F361" s="226"/>
      <c r="I361" s="2"/>
    </row>
    <row r="362" spans="1:6" ht="3" customHeight="1">
      <c r="A362" s="6"/>
      <c r="B362" s="2"/>
      <c r="C362" s="7" t="str">
        <f>$C$12</f>
        <v>Antal</v>
      </c>
      <c r="D362" s="7" t="str">
        <f>$D$12</f>
        <v>Kr. </v>
      </c>
      <c r="E362" s="7" t="str">
        <f>$E$12</f>
        <v>Sum i alt</v>
      </c>
      <c r="F362" s="8" t="str">
        <f>$F$12</f>
        <v>Sum pr. enhed</v>
      </c>
    </row>
    <row r="363" spans="1:8" s="111" customFormat="1" ht="15">
      <c r="A363" s="51" t="s">
        <v>92</v>
      </c>
      <c r="B363" s="52" t="s">
        <v>103</v>
      </c>
      <c r="C363" s="53">
        <f>B9</f>
        <v>870</v>
      </c>
      <c r="D363" s="54">
        <v>60</v>
      </c>
      <c r="E363" s="55">
        <f>C363*D363</f>
        <v>52200</v>
      </c>
      <c r="F363" s="56">
        <f>D363</f>
        <v>60</v>
      </c>
      <c r="H363" s="203"/>
    </row>
    <row r="364" spans="1:6" ht="15">
      <c r="A364" s="57" t="s">
        <v>93</v>
      </c>
      <c r="B364" s="58"/>
      <c r="C364" s="53"/>
      <c r="D364" s="59"/>
      <c r="E364" s="55">
        <f>F364*B9</f>
        <v>46205</v>
      </c>
      <c r="F364" s="60">
        <f>F356</f>
        <v>53.10919540229885</v>
      </c>
    </row>
    <row r="365" spans="1:8" s="3" customFormat="1" ht="15.75" thickBot="1">
      <c r="A365" s="61" t="s">
        <v>91</v>
      </c>
      <c r="B365" s="62"/>
      <c r="C365" s="63"/>
      <c r="D365" s="59"/>
      <c r="E365" s="55">
        <f>F365*B9</f>
        <v>5994.999999999999</v>
      </c>
      <c r="F365" s="64">
        <f>F363-F364+F359</f>
        <v>6.890804597701148</v>
      </c>
      <c r="H365" s="10"/>
    </row>
    <row r="366" spans="1:8" ht="16.5" thickBot="1" thickTop="1">
      <c r="A366" s="65"/>
      <c r="B366" s="66"/>
      <c r="C366" s="67"/>
      <c r="D366" s="68"/>
      <c r="E366" s="66"/>
      <c r="F366" s="69"/>
      <c r="H366" s="11"/>
    </row>
    <row r="367" spans="1:6" s="3" customFormat="1" ht="15">
      <c r="A367"/>
      <c r="B367"/>
      <c r="C367" s="9"/>
      <c r="D367" s="9"/>
      <c r="E367"/>
      <c r="F367"/>
    </row>
    <row r="368" ht="7.5" customHeight="1"/>
  </sheetData>
  <sheetProtection formatRows="0"/>
  <mergeCells count="15">
    <mergeCell ref="C361:D361"/>
    <mergeCell ref="E361:F361"/>
    <mergeCell ref="C185:D185"/>
    <mergeCell ref="E185:F185"/>
    <mergeCell ref="C243:D243"/>
    <mergeCell ref="E243:F243"/>
    <mergeCell ref="C301:D301"/>
    <mergeCell ref="E301:F301"/>
    <mergeCell ref="C127:D127"/>
    <mergeCell ref="E127:F127"/>
    <mergeCell ref="A1:F1"/>
    <mergeCell ref="C11:D11"/>
    <mergeCell ref="E11:F11"/>
    <mergeCell ref="C69:D69"/>
    <mergeCell ref="E69:F69"/>
  </mergeCells>
  <printOptions/>
  <pageMargins left="0.7086614173228347" right="0.7086614173228347" top="0.15748031496062992" bottom="0.8661417322834646" header="0" footer="0.11811023622047245"/>
  <pageSetup horizontalDpi="600" verticalDpi="600" orientation="portrait" paperSize="9" scale="77" r:id="rId3"/>
  <headerFooter alignWithMargins="0">
    <oddFooter>&amp;L&amp;G
Side &amp;P
&amp;D&amp;R
</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Videncentret for Landbrug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Værdikædeanalyse</dc:title>
  <dc:subject/>
  <dc:creator>William Schaar Andersen</dc:creator>
  <cp:keywords/>
  <dc:description/>
  <cp:lastModifiedBy>Birthe Stougaard Schøtt</cp:lastModifiedBy>
  <cp:lastPrinted>2014-04-11T09:35:26Z</cp:lastPrinted>
  <dcterms:created xsi:type="dcterms:W3CDTF">2013-09-16T12:40:21Z</dcterms:created>
  <dcterms:modified xsi:type="dcterms:W3CDTF">2015-10-05T09:04:11Z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0x010100C568DB52D9D0A14D9B2FDCC96666E9F2007948130EC3DB064584E219954237AF3900242457EFB8B24247815D688C526CD44D00C26A9DBCB02B5C4DA1F017B836C045C00060750ADE2E6249BABB5C6118FC133DE800AF2E6DC7107240CAAE62CB7A7C0C3100002FD651A738B5D742B7F5FA612E01199E</vt:lpwstr>
  </property>
  <property fmtid="{D5CDD505-2E9C-101B-9397-08002B2CF9AE}" pid="3" name="_dlc_DocIdItemGuid">
    <vt:lpwstr>ef68e2bc-4799-4e6b-9b60-246bdaf4e738</vt:lpwstr>
  </property>
  <property fmtid="{D5CDD505-2E9C-101B-9397-08002B2CF9AE}" pid="4" name="Projekter">
    <vt:lpwstr/>
  </property>
  <property fmtid="{D5CDD505-2E9C-101B-9397-08002B2CF9AE}" pid="5" name="Arkiveringsdato">
    <vt:lpwstr>2020-04-11T00:00:00Z</vt:lpwstr>
  </property>
  <property fmtid="{D5CDD505-2E9C-101B-9397-08002B2CF9AE}" pid="6" name="HideInRollups">
    <vt:lpwstr>1</vt:lpwstr>
  </property>
  <property fmtid="{D5CDD505-2E9C-101B-9397-08002B2CF9AE}" pid="7" name="AllowComments">
    <vt:lpwstr>1</vt:lpwstr>
  </property>
  <property fmtid="{D5CDD505-2E9C-101B-9397-08002B2CF9AE}" pid="8" name="PublishingRollupImage">
    <vt:lpwstr/>
  </property>
  <property fmtid="{D5CDD505-2E9C-101B-9397-08002B2CF9AE}" pid="9" name="Revisionsdato">
    <vt:lpwstr>2014-04-11T10:57:00Z</vt:lpwstr>
  </property>
  <property fmtid="{D5CDD505-2E9C-101B-9397-08002B2CF9AE}" pid="10" name="DynamicPublishingContent5">
    <vt:lpwstr/>
  </property>
  <property fmtid="{D5CDD505-2E9C-101B-9397-08002B2CF9AE}" pid="11" name="PublishingContactEmail">
    <vt:lpwstr/>
  </property>
  <property fmtid="{D5CDD505-2E9C-101B-9397-08002B2CF9AE}" pid="12" name="HeaderStyleDefinitions">
    <vt:lpwstr/>
  </property>
  <property fmtid="{D5CDD505-2E9C-101B-9397-08002B2CF9AE}" pid="13" name="DynamicPublishingContent4">
    <vt:lpwstr/>
  </property>
  <property fmtid="{D5CDD505-2E9C-101B-9397-08002B2CF9AE}" pid="14" name="DisplayComments">
    <vt:lpwstr>1</vt:lpwstr>
  </property>
  <property fmtid="{D5CDD505-2E9C-101B-9397-08002B2CF9AE}" pid="15" name="PermalinkID">
    <vt:lpwstr>4d380510-3ff3-4575-8676-5b1ee055f0ff</vt:lpwstr>
  </property>
  <property fmtid="{D5CDD505-2E9C-101B-9397-08002B2CF9AE}" pid="16" name="WebInfoMultiSelect">
    <vt:lpwstr/>
  </property>
  <property fmtid="{D5CDD505-2E9C-101B-9397-08002B2CF9AE}" pid="17" name="PublishingVariationRelationshipLinkFieldID">
    <vt:lpwstr>, </vt:lpwstr>
  </property>
  <property fmtid="{D5CDD505-2E9C-101B-9397-08002B2CF9AE}" pid="18" name="PublishingPageContent">
    <vt:lpwstr>&lt;p&gt;&lt;span style="font-size:13px;font-family:arial"&gt;Kalkulen Værdikædeanalysen har til formål at give landmanden med direkte eller alternativ afsætning et overblik over det enkelte produkts værdikæde. Herunder indblik i produktets egentlige fremstillingspri</vt:lpwstr>
  </property>
  <property fmtid="{D5CDD505-2E9C-101B-9397-08002B2CF9AE}" pid="19" name="EnclosureFor">
    <vt:lpwstr/>
  </property>
  <property fmtid="{D5CDD505-2E9C-101B-9397-08002B2CF9AE}" pid="20" name="Bekraeftelsesdato">
    <vt:lpwstr>2019-03-28T08:26:49Z</vt:lpwstr>
  </property>
  <property fmtid="{D5CDD505-2E9C-101B-9397-08002B2CF9AE}" pid="21" name="DynamicPublishingContent1">
    <vt:lpwstr/>
  </property>
  <property fmtid="{D5CDD505-2E9C-101B-9397-08002B2CF9AE}" pid="22" name="PublishingVariationGroupID">
    <vt:lpwstr/>
  </property>
  <property fmtid="{D5CDD505-2E9C-101B-9397-08002B2CF9AE}" pid="23" name="ArticleStartDate">
    <vt:lpwstr>2014-04-11T00:00:00Z</vt:lpwstr>
  </property>
  <property fmtid="{D5CDD505-2E9C-101B-9397-08002B2CF9AE}" pid="24" name="Listekode">
    <vt:lpwstr/>
  </property>
  <property fmtid="{D5CDD505-2E9C-101B-9397-08002B2CF9AE}" pid="25" name="Afsender">
    <vt:lpwstr>2</vt:lpwstr>
  </property>
  <property fmtid="{D5CDD505-2E9C-101B-9397-08002B2CF9AE}" pid="26" name="DynamicPublishingContent0">
    <vt:lpwstr/>
  </property>
  <property fmtid="{D5CDD505-2E9C-101B-9397-08002B2CF9AE}" pid="27" name="ArticleByLine">
    <vt:lpwstr/>
  </property>
  <property fmtid="{D5CDD505-2E9C-101B-9397-08002B2CF9AE}" pid="28" name="PublishingImageCaption">
    <vt:lpwstr/>
  </property>
  <property fmtid="{D5CDD505-2E9C-101B-9397-08002B2CF9AE}" pid="29" name="Forfattere">
    <vt:lpwstr>16559;#i:0e.t|dlbr idp|lcwis@prod.dli</vt:lpwstr>
  </property>
  <property fmtid="{D5CDD505-2E9C-101B-9397-08002B2CF9AE}" pid="30" name="DynamicPublishingContent3">
    <vt:lpwstr/>
  </property>
  <property fmtid="{D5CDD505-2E9C-101B-9397-08002B2CF9AE}" pid="31" name="Audience">
    <vt:lpwstr/>
  </property>
  <property fmtid="{D5CDD505-2E9C-101B-9397-08002B2CF9AE}" pid="32" name="PublishingPageImage">
    <vt:lpwstr/>
  </property>
  <property fmtid="{D5CDD505-2E9C-101B-9397-08002B2CF9AE}" pid="33" name="DynamicPublishingContent2">
    <vt:lpwstr/>
  </property>
  <property fmtid="{D5CDD505-2E9C-101B-9397-08002B2CF9AE}" pid="34" name="SummaryLinks">
    <vt:lpwstr>&lt;div title="_schemaversion" id="_3"&gt;
  &lt;div title="_view"&gt;
    &lt;span title="_columns"&gt;1&lt;/span&gt;
    &lt;span title="_linkstyle"&gt;&lt;/span&gt;
    &lt;span title="_groupstyle"&gt;&lt;/span&gt;
  &lt;/div&gt;
&lt;/div&gt;</vt:lpwstr>
  </property>
  <property fmtid="{D5CDD505-2E9C-101B-9397-08002B2CF9AE}" pid="35" name="Rettighedsgruppe">
    <vt:lpwstr>1</vt:lpwstr>
  </property>
  <property fmtid="{D5CDD505-2E9C-101B-9397-08002B2CF9AE}" pid="36" name="HitCount">
    <vt:lpwstr>0</vt:lpwstr>
  </property>
  <property fmtid="{D5CDD505-2E9C-101B-9397-08002B2CF9AE}" pid="37" name="PublishingContactPicture">
    <vt:lpwstr/>
  </property>
  <property fmtid="{D5CDD505-2E9C-101B-9397-08002B2CF9AE}" pid="38" name="Informationsserie">
    <vt:lpwstr/>
  </property>
  <property fmtid="{D5CDD505-2E9C-101B-9397-08002B2CF9AE}" pid="39" name="IsHiddenFromRollup">
    <vt:lpwstr>1</vt:lpwstr>
  </property>
  <property fmtid="{D5CDD505-2E9C-101B-9397-08002B2CF9AE}" pid="40" name="PublishingContactName">
    <vt:lpwstr/>
  </property>
  <property fmtid="{D5CDD505-2E9C-101B-9397-08002B2CF9AE}" pid="41" name="Ansvarligafdeling">
    <vt:lpwstr>38</vt:lpwstr>
  </property>
  <property fmtid="{D5CDD505-2E9C-101B-9397-08002B2CF9AE}" pid="42" name="Sprogvalg">
    <vt:lpwstr>2</vt:lpwstr>
  </property>
  <property fmtid="{D5CDD505-2E9C-101B-9397-08002B2CF9AE}" pid="43" name="Noegleord">
    <vt:lpwstr/>
  </property>
  <property fmtid="{D5CDD505-2E9C-101B-9397-08002B2CF9AE}" pid="44" name="Ingen besked ved arkivering">
    <vt:lpwstr>0</vt:lpwstr>
  </property>
  <property fmtid="{D5CDD505-2E9C-101B-9397-08002B2CF9AE}" pid="45" name="NetSkabelonValue">
    <vt:lpwstr/>
  </property>
  <property fmtid="{D5CDD505-2E9C-101B-9397-08002B2CF9AE}" pid="46" name="GammelURL">
    <vt:lpwstr/>
  </property>
  <property fmtid="{D5CDD505-2E9C-101B-9397-08002B2CF9AE}" pid="47" name="Comments">
    <vt:lpwstr>Benyt regnearket til at afdække omkostningsstrukturen i hvert led af værdikæden på et specialprodukt </vt:lpwstr>
  </property>
  <property fmtid="{D5CDD505-2E9C-101B-9397-08002B2CF9AE}" pid="48" name="Nummer">
    <vt:lpwstr/>
  </property>
  <property fmtid="{D5CDD505-2E9C-101B-9397-08002B2CF9AE}" pid="49" name="WebInfoSubjects">
    <vt:lpwstr/>
  </property>
  <property fmtid="{D5CDD505-2E9C-101B-9397-08002B2CF9AE}" pid="50" name="_dlc_DocId">
    <vt:lpwstr>LBINFO-1247-21</vt:lpwstr>
  </property>
  <property fmtid="{D5CDD505-2E9C-101B-9397-08002B2CF9AE}" pid="51" name="_dlc_DocIdUrl">
    <vt:lpwstr>https://www.landbrugsinfo.dk/ledelse/mervaerdi/vaerktoejer/_layouts/DocIdRedir.aspx?ID=LBINFO-1247-21, LBINFO-1247-21</vt:lpwstr>
  </property>
  <property fmtid="{D5CDD505-2E9C-101B-9397-08002B2CF9AE}" pid="52" name="display_urn:schemas-microsoft-com:office:office#Forfattere">
    <vt:lpwstr>William Schaar Andersen (lcwis)</vt:lpwstr>
  </property>
  <property fmtid="{D5CDD505-2E9C-101B-9397-08002B2CF9AE}" pid="53" name="DynamicPublishingContent11">
    <vt:lpwstr/>
  </property>
  <property fmtid="{D5CDD505-2E9C-101B-9397-08002B2CF9AE}" pid="54" name="DynamicPublishingContent14">
    <vt:lpwstr/>
  </property>
  <property fmtid="{D5CDD505-2E9C-101B-9397-08002B2CF9AE}" pid="55" name="WebInfoLawCodes">
    <vt:lpwstr/>
  </property>
  <property fmtid="{D5CDD505-2E9C-101B-9397-08002B2CF9AE}" pid="56" name="DynamicPublishingContent12">
    <vt:lpwstr/>
  </property>
  <property fmtid="{D5CDD505-2E9C-101B-9397-08002B2CF9AE}" pid="57" name="TaksonomiTaxHTField0">
    <vt:lpwstr/>
  </property>
  <property fmtid="{D5CDD505-2E9C-101B-9397-08002B2CF9AE}" pid="58" name="DynamicPublishingContent7">
    <vt:lpwstr/>
  </property>
  <property fmtid="{D5CDD505-2E9C-101B-9397-08002B2CF9AE}" pid="59" name="DynamicPublishingContent6">
    <vt:lpwstr/>
  </property>
  <property fmtid="{D5CDD505-2E9C-101B-9397-08002B2CF9AE}" pid="60" name="DynamicPublishingContent13">
    <vt:lpwstr/>
  </property>
  <property fmtid="{D5CDD505-2E9C-101B-9397-08002B2CF9AE}" pid="61" name="Bevillingsgivere">
    <vt:lpwstr/>
  </property>
  <property fmtid="{D5CDD505-2E9C-101B-9397-08002B2CF9AE}" pid="62" name="DynamicPublishingContent9">
    <vt:lpwstr/>
  </property>
  <property fmtid="{D5CDD505-2E9C-101B-9397-08002B2CF9AE}" pid="63" name="DynamicPublishingContent10">
    <vt:lpwstr/>
  </property>
  <property fmtid="{D5CDD505-2E9C-101B-9397-08002B2CF9AE}" pid="64" name="DynamicPublishingContent8">
    <vt:lpwstr/>
  </property>
  <property fmtid="{D5CDD505-2E9C-101B-9397-08002B2CF9AE}" pid="65" name="TaxCatchAll">
    <vt:lpwstr/>
  </property>
  <property fmtid="{D5CDD505-2E9C-101B-9397-08002B2CF9AE}" pid="66" name="Taksonomi">
    <vt:lpwstr/>
  </property>
</Properties>
</file>