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7.xml" ContentType="application/vnd.openxmlformats-officedocument.drawing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8490" tabRatio="851" firstSheet="7" activeTab="7"/>
  </bookViews>
  <sheets>
    <sheet name="Grundoplysninger" sheetId="3" state="hidden" r:id="rId1"/>
    <sheet name="Log" sheetId="6" state="hidden" r:id="rId2"/>
    <sheet name="Handlingsplan" sheetId="9" state="hidden" r:id="rId3"/>
    <sheet name="Slæt &amp; aftale kalender" sheetId="12" state="hidden" r:id="rId4"/>
    <sheet name="Opfølgning" sheetId="4" state="hidden" r:id="rId5"/>
    <sheet name="Marktjekliste - Græs" sheetId="19" state="hidden" r:id="rId6"/>
    <sheet name="Marktjekliste - Majs" sheetId="18" state="hidden" r:id="rId7"/>
    <sheet name="Mål for udbytte &amp; kvalitet" sheetId="8" r:id="rId8"/>
    <sheet name="Udvikling - udbytter &amp; kvalitet" sheetId="14" state="hidden" r:id="rId9"/>
    <sheet name="Udbytter - snitter - markniveau" sheetId="16" state="hidden" r:id="rId10"/>
    <sheet name="Udbytter - læs - markniveau" sheetId="21" state="hidden" r:id="rId11"/>
    <sheet name="Udbytteudtræk" sheetId="11" state="hidden" r:id="rId12"/>
    <sheet name="Ark1" sheetId="13" r:id="rId13"/>
  </sheets>
  <externalReferences>
    <externalReference r:id="rId14"/>
  </externalReferences>
  <definedNames>
    <definedName name="_xlnm.Print_Area" localSheetId="0">Grundoplysninger!$B$2:$C$59</definedName>
    <definedName name="_xlnm.Print_Area" localSheetId="2">Handlingsplan!$B$2:$F$53</definedName>
    <definedName name="_xlnm.Print_Area" localSheetId="1">Log!$B$2:$F$37</definedName>
    <definedName name="_xlnm.Print_Area" localSheetId="5">'Marktjekliste - Græs'!$B$2:$L$28</definedName>
    <definedName name="_xlnm.Print_Area" localSheetId="6">'Marktjekliste - Majs'!$B$2:$L$29</definedName>
    <definedName name="_xlnm.Print_Area" localSheetId="7">'Mål for udbytte &amp; kvalitet'!$B$2:$O$46</definedName>
    <definedName name="_xlnm.Print_Area" localSheetId="4">Opfølgning!$B$2:$R$46</definedName>
    <definedName name="_xlnm.Print_Area" localSheetId="3">'Slæt &amp; aftale kalender'!$B$2:$Z$38</definedName>
    <definedName name="_xlnm.Print_Area" localSheetId="10">'Udbytter - læs - markniveau'!$B$2:$AA$226</definedName>
    <definedName name="_xlnm.Print_Area" localSheetId="9">'Udbytter - snitter - markniveau'!$B$2:$Y$226</definedName>
    <definedName name="_xlnm.Print_Area" localSheetId="11">Udbytteudtræk!$A$1:$T$63</definedName>
    <definedName name="_xlnm.Print_Area" localSheetId="8">'Udvikling - udbytter &amp; kvalitet'!$B$2:$R$75</definedName>
    <definedName name="_xlnm.Print_Titles" localSheetId="10">'Udbytter - læs - markniveau'!$2:$6</definedName>
    <definedName name="_xlnm.Print_Titles" localSheetId="9">'Udbytter - snitter - markniveau'!$2:$6</definedName>
    <definedName name="_xlnm.Print_Titles" localSheetId="8">'Udvikling - udbytter &amp; kvalitet'!$2:$5</definedName>
  </definedNames>
  <calcPr calcId="145621"/>
</workbook>
</file>

<file path=xl/calcChain.xml><?xml version="1.0" encoding="utf-8"?>
<calcChain xmlns="http://schemas.openxmlformats.org/spreadsheetml/2006/main">
  <c r="E27" i="8" l="1"/>
  <c r="E26" i="8"/>
  <c r="E20" i="8"/>
  <c r="E19" i="8"/>
  <c r="E13" i="8" l="1"/>
  <c r="E11" i="8"/>
  <c r="E12" i="8"/>
  <c r="K11" i="8"/>
  <c r="K12" i="8"/>
  <c r="K13" i="8"/>
  <c r="K10" i="8"/>
  <c r="K9" i="8"/>
  <c r="E10" i="8"/>
  <c r="E9" i="8"/>
  <c r="AD41" i="8" l="1"/>
  <c r="AD40" i="8"/>
  <c r="AD34" i="8"/>
  <c r="AD33" i="8"/>
  <c r="AD27" i="8"/>
  <c r="AD26" i="8"/>
  <c r="AD19" i="8"/>
  <c r="AB20" i="8"/>
  <c r="AB19" i="8"/>
  <c r="V41" i="8"/>
  <c r="V40" i="8"/>
  <c r="V34" i="8"/>
  <c r="V33" i="8"/>
  <c r="V35" i="8" s="1"/>
  <c r="V27" i="8"/>
  <c r="V26" i="8"/>
  <c r="X41" i="8"/>
  <c r="X34" i="8"/>
  <c r="X27" i="8"/>
  <c r="AD20" i="8"/>
  <c r="AD21" i="8" s="1"/>
  <c r="V20" i="8"/>
  <c r="V19" i="8"/>
  <c r="AB10" i="8"/>
  <c r="AB11" i="8"/>
  <c r="AB12" i="8"/>
  <c r="AB13" i="8"/>
  <c r="AB9" i="8"/>
  <c r="V10" i="8"/>
  <c r="V11" i="8"/>
  <c r="V12" i="8"/>
  <c r="V13" i="8"/>
  <c r="V9" i="8"/>
  <c r="AB14" i="8" l="1"/>
  <c r="AD28" i="8"/>
  <c r="AD42" i="8"/>
  <c r="AB21" i="8"/>
  <c r="AD35" i="8"/>
  <c r="V21" i="8"/>
  <c r="V28" i="8"/>
  <c r="V42" i="8"/>
  <c r="G74" i="14"/>
  <c r="G73" i="14"/>
  <c r="G72" i="14"/>
  <c r="G71" i="14"/>
  <c r="G70" i="14"/>
  <c r="G67" i="14"/>
  <c r="G66" i="14"/>
  <c r="G65" i="14"/>
  <c r="G64" i="14"/>
  <c r="G63" i="14"/>
  <c r="G60" i="14"/>
  <c r="G59" i="14"/>
  <c r="G58" i="14"/>
  <c r="G57" i="14"/>
  <c r="G56" i="14"/>
  <c r="G53" i="14"/>
  <c r="G52" i="14"/>
  <c r="G51" i="14"/>
  <c r="G50" i="14"/>
  <c r="G49" i="14"/>
  <c r="G46" i="14"/>
  <c r="G45" i="14"/>
  <c r="G44" i="14"/>
  <c r="G43" i="14"/>
  <c r="G42" i="14"/>
  <c r="G39" i="14"/>
  <c r="G38" i="14"/>
  <c r="G37" i="14"/>
  <c r="G36" i="14"/>
  <c r="G35" i="14"/>
  <c r="G32" i="14"/>
  <c r="G31" i="14"/>
  <c r="G30" i="14"/>
  <c r="G29" i="14"/>
  <c r="G28" i="14"/>
  <c r="G25" i="14"/>
  <c r="G24" i="14"/>
  <c r="G23" i="14"/>
  <c r="G22" i="14"/>
  <c r="G21" i="14"/>
  <c r="G18" i="14"/>
  <c r="G17" i="14"/>
  <c r="G16" i="14"/>
  <c r="G15" i="14"/>
  <c r="G14" i="14"/>
  <c r="G11" i="14"/>
  <c r="G10" i="14"/>
  <c r="G9" i="14"/>
  <c r="G8" i="14"/>
  <c r="G7" i="14"/>
  <c r="R11" i="14"/>
  <c r="R10" i="14"/>
  <c r="R9" i="14"/>
  <c r="R8" i="14"/>
  <c r="R7" i="14"/>
  <c r="D3" i="6" l="1"/>
  <c r="E6" i="9" l="1"/>
  <c r="D6" i="9"/>
  <c r="C6" i="9"/>
  <c r="B6" i="9"/>
  <c r="E5" i="9"/>
  <c r="D5" i="9"/>
  <c r="C5" i="9"/>
  <c r="B5" i="9"/>
  <c r="C3" i="9"/>
  <c r="J98" i="16" l="1"/>
  <c r="N98" i="16" s="1"/>
  <c r="N114" i="16" s="1"/>
  <c r="P98" i="16"/>
  <c r="T98" i="16"/>
  <c r="E99" i="16"/>
  <c r="G99" i="16"/>
  <c r="I99" i="16"/>
  <c r="J99" i="16"/>
  <c r="K99" i="16"/>
  <c r="M99" i="16"/>
  <c r="N99" i="16"/>
  <c r="O99" i="16"/>
  <c r="P99" i="16"/>
  <c r="Q99" i="16"/>
  <c r="R99" i="16"/>
  <c r="S99" i="16"/>
  <c r="T99" i="16"/>
  <c r="U99" i="16"/>
  <c r="E100" i="16"/>
  <c r="G100" i="16"/>
  <c r="I100" i="16"/>
  <c r="J100" i="16"/>
  <c r="K100" i="16"/>
  <c r="M100" i="16"/>
  <c r="N100" i="16"/>
  <c r="O100" i="16"/>
  <c r="P100" i="16"/>
  <c r="Q100" i="16"/>
  <c r="R100" i="16"/>
  <c r="S100" i="16"/>
  <c r="T100" i="16"/>
  <c r="U100" i="16"/>
  <c r="E101" i="16"/>
  <c r="G101" i="16"/>
  <c r="I101" i="16"/>
  <c r="J101" i="16"/>
  <c r="K101" i="16"/>
  <c r="M101" i="16"/>
  <c r="N101" i="16"/>
  <c r="O101" i="16"/>
  <c r="P101" i="16"/>
  <c r="Q101" i="16"/>
  <c r="R101" i="16"/>
  <c r="S101" i="16"/>
  <c r="T101" i="16"/>
  <c r="U101" i="16"/>
  <c r="E102" i="16"/>
  <c r="G102" i="16"/>
  <c r="I102" i="16"/>
  <c r="J102" i="16"/>
  <c r="K102" i="16"/>
  <c r="M102" i="16"/>
  <c r="N102" i="16"/>
  <c r="O102" i="16"/>
  <c r="P102" i="16"/>
  <c r="Q102" i="16"/>
  <c r="R102" i="16"/>
  <c r="S102" i="16"/>
  <c r="T102" i="16"/>
  <c r="U102" i="16"/>
  <c r="E103" i="16"/>
  <c r="G103" i="16"/>
  <c r="I103" i="16"/>
  <c r="J103" i="16"/>
  <c r="K103" i="16"/>
  <c r="M103" i="16"/>
  <c r="N103" i="16"/>
  <c r="O103" i="16"/>
  <c r="P103" i="16"/>
  <c r="Q103" i="16"/>
  <c r="R103" i="16"/>
  <c r="S103" i="16"/>
  <c r="T103" i="16"/>
  <c r="U103" i="16"/>
  <c r="E104" i="16"/>
  <c r="G104" i="16"/>
  <c r="I104" i="16"/>
  <c r="J104" i="16"/>
  <c r="K104" i="16"/>
  <c r="M104" i="16"/>
  <c r="N104" i="16"/>
  <c r="O104" i="16"/>
  <c r="P104" i="16"/>
  <c r="Q104" i="16"/>
  <c r="R104" i="16"/>
  <c r="S104" i="16"/>
  <c r="T104" i="16"/>
  <c r="U104" i="16"/>
  <c r="E105" i="16"/>
  <c r="G105" i="16"/>
  <c r="I105" i="16"/>
  <c r="J105" i="16"/>
  <c r="K105" i="16"/>
  <c r="M105" i="16"/>
  <c r="N105" i="16"/>
  <c r="O105" i="16"/>
  <c r="P105" i="16"/>
  <c r="Q105" i="16"/>
  <c r="R105" i="16"/>
  <c r="S105" i="16"/>
  <c r="T105" i="16"/>
  <c r="U105" i="16"/>
  <c r="E106" i="16"/>
  <c r="G106" i="16"/>
  <c r="I106" i="16"/>
  <c r="J106" i="16"/>
  <c r="K106" i="16"/>
  <c r="M106" i="16"/>
  <c r="N106" i="16"/>
  <c r="O106" i="16"/>
  <c r="P106" i="16"/>
  <c r="Q106" i="16"/>
  <c r="R106" i="16"/>
  <c r="S106" i="16"/>
  <c r="T106" i="16"/>
  <c r="U106" i="16"/>
  <c r="E107" i="16"/>
  <c r="G107" i="16"/>
  <c r="I107" i="16"/>
  <c r="J107" i="16"/>
  <c r="K107" i="16"/>
  <c r="M107" i="16"/>
  <c r="N107" i="16"/>
  <c r="O107" i="16"/>
  <c r="P107" i="16"/>
  <c r="Q107" i="16"/>
  <c r="R107" i="16"/>
  <c r="S107" i="16"/>
  <c r="T107" i="16"/>
  <c r="U107" i="16"/>
  <c r="E108" i="16"/>
  <c r="G108" i="16"/>
  <c r="I108" i="16"/>
  <c r="J108" i="16"/>
  <c r="K108" i="16"/>
  <c r="M108" i="16"/>
  <c r="N108" i="16"/>
  <c r="O108" i="16"/>
  <c r="P108" i="16"/>
  <c r="Q108" i="16"/>
  <c r="R108" i="16"/>
  <c r="S108" i="16"/>
  <c r="T108" i="16"/>
  <c r="U108" i="16"/>
  <c r="E109" i="16"/>
  <c r="G109" i="16"/>
  <c r="I109" i="16"/>
  <c r="J109" i="16"/>
  <c r="K109" i="16"/>
  <c r="M109" i="16"/>
  <c r="N109" i="16"/>
  <c r="O109" i="16"/>
  <c r="P109" i="16"/>
  <c r="Q109" i="16"/>
  <c r="R109" i="16"/>
  <c r="S109" i="16"/>
  <c r="T109" i="16"/>
  <c r="U109" i="16"/>
  <c r="E110" i="16"/>
  <c r="G110" i="16"/>
  <c r="I110" i="16"/>
  <c r="J110" i="16"/>
  <c r="K110" i="16"/>
  <c r="M110" i="16"/>
  <c r="N110" i="16"/>
  <c r="O110" i="16"/>
  <c r="P110" i="16"/>
  <c r="Q110" i="16"/>
  <c r="R110" i="16"/>
  <c r="S110" i="16"/>
  <c r="T110" i="16"/>
  <c r="U110" i="16"/>
  <c r="E111" i="16"/>
  <c r="G111" i="16"/>
  <c r="I111" i="16"/>
  <c r="J111" i="16"/>
  <c r="K111" i="16"/>
  <c r="M111" i="16"/>
  <c r="N111" i="16"/>
  <c r="O111" i="16"/>
  <c r="P111" i="16"/>
  <c r="Q111" i="16"/>
  <c r="R111" i="16"/>
  <c r="S111" i="16"/>
  <c r="T111" i="16"/>
  <c r="U111" i="16"/>
  <c r="E112" i="16"/>
  <c r="G112" i="16"/>
  <c r="I112" i="16"/>
  <c r="J112" i="16"/>
  <c r="K112" i="16"/>
  <c r="M112" i="16"/>
  <c r="N112" i="16"/>
  <c r="O112" i="16"/>
  <c r="P112" i="16"/>
  <c r="Q112" i="16"/>
  <c r="R112" i="16"/>
  <c r="S112" i="16"/>
  <c r="T112" i="16"/>
  <c r="U112" i="16"/>
  <c r="E113" i="16"/>
  <c r="G113" i="16"/>
  <c r="I113" i="16"/>
  <c r="J113" i="16"/>
  <c r="K113" i="16"/>
  <c r="M113" i="16"/>
  <c r="N113" i="16"/>
  <c r="O113" i="16"/>
  <c r="P113" i="16"/>
  <c r="Q113" i="16"/>
  <c r="R113" i="16"/>
  <c r="S113" i="16"/>
  <c r="T113" i="16"/>
  <c r="U113" i="16"/>
  <c r="D114" i="16"/>
  <c r="F114" i="16"/>
  <c r="H114" i="16" s="1"/>
  <c r="J114" i="16"/>
  <c r="L114" i="16"/>
  <c r="R114" i="16"/>
  <c r="T114" i="16"/>
  <c r="F116" i="16"/>
  <c r="H116" i="16"/>
  <c r="J116" i="16"/>
  <c r="L116" i="16"/>
  <c r="N116" i="16"/>
  <c r="P116" i="16"/>
  <c r="R116" i="16"/>
  <c r="T116" i="16"/>
  <c r="R118" i="16"/>
  <c r="J120" i="16"/>
  <c r="R120" i="16" s="1"/>
  <c r="P120" i="16"/>
  <c r="T120" i="16"/>
  <c r="V98" i="16"/>
  <c r="X98" i="16"/>
  <c r="V99" i="16"/>
  <c r="W99" i="16"/>
  <c r="X99" i="16"/>
  <c r="Y99" i="16"/>
  <c r="V100" i="16"/>
  <c r="W100" i="16"/>
  <c r="X100" i="16"/>
  <c r="Y100" i="16"/>
  <c r="V101" i="16"/>
  <c r="W101" i="16"/>
  <c r="X101" i="16"/>
  <c r="Y101" i="16"/>
  <c r="V102" i="16"/>
  <c r="W102" i="16"/>
  <c r="X102" i="16"/>
  <c r="Y102" i="16"/>
  <c r="V103" i="16"/>
  <c r="W103" i="16"/>
  <c r="X103" i="16"/>
  <c r="Y103" i="16"/>
  <c r="V104" i="16"/>
  <c r="W104" i="16"/>
  <c r="X104" i="16"/>
  <c r="Y104" i="16"/>
  <c r="V105" i="16"/>
  <c r="W105" i="16"/>
  <c r="X105" i="16"/>
  <c r="Y105" i="16"/>
  <c r="V106" i="16"/>
  <c r="W106" i="16"/>
  <c r="X106" i="16"/>
  <c r="Y106" i="16"/>
  <c r="V107" i="16"/>
  <c r="W107" i="16"/>
  <c r="X107" i="16"/>
  <c r="Y107" i="16"/>
  <c r="V108" i="16"/>
  <c r="W108" i="16"/>
  <c r="X108" i="16"/>
  <c r="Y108" i="16"/>
  <c r="V109" i="16"/>
  <c r="W109" i="16"/>
  <c r="X109" i="16"/>
  <c r="Y109" i="16"/>
  <c r="V110" i="16"/>
  <c r="W110" i="16"/>
  <c r="X110" i="16"/>
  <c r="Y110" i="16"/>
  <c r="V111" i="16"/>
  <c r="W111" i="16"/>
  <c r="X111" i="16"/>
  <c r="Y111" i="16"/>
  <c r="V112" i="16"/>
  <c r="W112" i="16"/>
  <c r="X112" i="16"/>
  <c r="Y112" i="16"/>
  <c r="V113" i="16"/>
  <c r="W113" i="16"/>
  <c r="X113" i="16"/>
  <c r="Y113" i="16"/>
  <c r="V114" i="16"/>
  <c r="X114" i="16"/>
  <c r="V115" i="16"/>
  <c r="V116" i="16"/>
  <c r="X116" i="16"/>
  <c r="Z226" i="21"/>
  <c r="X226" i="21"/>
  <c r="V226" i="21"/>
  <c r="R226" i="21"/>
  <c r="P226" i="21"/>
  <c r="N226" i="21"/>
  <c r="J226" i="21"/>
  <c r="Z224" i="21"/>
  <c r="T224" i="21"/>
  <c r="P224" i="21"/>
  <c r="L224" i="21"/>
  <c r="H224" i="21"/>
  <c r="F224" i="21"/>
  <c r="R224" i="21" s="1"/>
  <c r="D224" i="21"/>
  <c r="X224" i="21" s="1"/>
  <c r="AA223" i="21"/>
  <c r="Z223" i="21"/>
  <c r="Y223" i="21"/>
  <c r="X223" i="21"/>
  <c r="W223" i="21"/>
  <c r="V223" i="21"/>
  <c r="U223" i="21"/>
  <c r="T223" i="21"/>
  <c r="S223" i="21"/>
  <c r="R223" i="21"/>
  <c r="Q223" i="21"/>
  <c r="P223" i="21"/>
  <c r="O223" i="21"/>
  <c r="N223" i="21"/>
  <c r="M223" i="21"/>
  <c r="L223" i="21"/>
  <c r="K223" i="21"/>
  <c r="J223" i="21"/>
  <c r="I223" i="21"/>
  <c r="H223" i="21"/>
  <c r="G223" i="21"/>
  <c r="E223" i="21"/>
  <c r="AA222" i="21"/>
  <c r="Z222" i="21"/>
  <c r="Y222" i="21"/>
  <c r="X222" i="21"/>
  <c r="W222" i="21"/>
  <c r="V222" i="21"/>
  <c r="U222" i="21"/>
  <c r="T222" i="21"/>
  <c r="S222" i="21"/>
  <c r="R222" i="21"/>
  <c r="Q222" i="21"/>
  <c r="P222" i="21"/>
  <c r="O222" i="21"/>
  <c r="N222" i="21"/>
  <c r="M222" i="21"/>
  <c r="L222" i="21"/>
  <c r="K222" i="21"/>
  <c r="J222" i="21"/>
  <c r="I222" i="21"/>
  <c r="H222" i="21"/>
  <c r="G222" i="21"/>
  <c r="E222" i="21"/>
  <c r="AA221" i="21"/>
  <c r="Z221" i="21"/>
  <c r="Y221" i="21"/>
  <c r="X221" i="21"/>
  <c r="W221" i="21"/>
  <c r="V221" i="21"/>
  <c r="U221" i="21"/>
  <c r="T221" i="21"/>
  <c r="S221" i="21"/>
  <c r="R221" i="21"/>
  <c r="Q221" i="21"/>
  <c r="P221" i="21"/>
  <c r="O221" i="21"/>
  <c r="N221" i="21"/>
  <c r="M221" i="21"/>
  <c r="L221" i="21"/>
  <c r="K221" i="21"/>
  <c r="J221" i="21"/>
  <c r="I221" i="21"/>
  <c r="H221" i="21"/>
  <c r="G221" i="21"/>
  <c r="E221" i="21"/>
  <c r="AA220" i="21"/>
  <c r="Z220" i="21"/>
  <c r="Y220" i="21"/>
  <c r="X220" i="21"/>
  <c r="W220" i="21"/>
  <c r="V220" i="21"/>
  <c r="U220" i="21"/>
  <c r="T220" i="21"/>
  <c r="S220" i="21"/>
  <c r="R220" i="21"/>
  <c r="Q220" i="21"/>
  <c r="P220" i="21"/>
  <c r="O220" i="21"/>
  <c r="N220" i="21"/>
  <c r="M220" i="21"/>
  <c r="L220" i="21"/>
  <c r="K220" i="21"/>
  <c r="J220" i="21"/>
  <c r="I220" i="21"/>
  <c r="H220" i="21"/>
  <c r="G220" i="21"/>
  <c r="E220" i="21"/>
  <c r="AA219" i="21"/>
  <c r="Z219" i="21"/>
  <c r="Y219" i="21"/>
  <c r="X219" i="21"/>
  <c r="W219" i="21"/>
  <c r="V219" i="21"/>
  <c r="U219" i="21"/>
  <c r="T219" i="21"/>
  <c r="S219" i="21"/>
  <c r="R219" i="21"/>
  <c r="Q219" i="21"/>
  <c r="P219" i="21"/>
  <c r="O219" i="21"/>
  <c r="N219" i="21"/>
  <c r="M219" i="21"/>
  <c r="L219" i="21"/>
  <c r="K219" i="21"/>
  <c r="J219" i="21"/>
  <c r="I219" i="21"/>
  <c r="H219" i="21"/>
  <c r="G219" i="21"/>
  <c r="E219" i="21"/>
  <c r="AA218" i="21"/>
  <c r="Z218" i="21"/>
  <c r="Y218" i="21"/>
  <c r="X218" i="21"/>
  <c r="W218" i="21"/>
  <c r="V218" i="21"/>
  <c r="U218" i="21"/>
  <c r="T218" i="21"/>
  <c r="S218" i="21"/>
  <c r="R218" i="21"/>
  <c r="Q218" i="21"/>
  <c r="P218" i="21"/>
  <c r="O218" i="21"/>
  <c r="N218" i="21"/>
  <c r="M218" i="21"/>
  <c r="L218" i="21"/>
  <c r="K218" i="21"/>
  <c r="J218" i="21"/>
  <c r="I218" i="21"/>
  <c r="H218" i="21"/>
  <c r="G218" i="21"/>
  <c r="E218" i="21"/>
  <c r="AA217" i="21"/>
  <c r="Z217" i="21"/>
  <c r="Y217" i="21"/>
  <c r="X217" i="21"/>
  <c r="W217" i="21"/>
  <c r="V217" i="21"/>
  <c r="U217" i="21"/>
  <c r="T217" i="21"/>
  <c r="S217" i="21"/>
  <c r="R217" i="21"/>
  <c r="Q217" i="21"/>
  <c r="P217" i="21"/>
  <c r="O217" i="21"/>
  <c r="N217" i="21"/>
  <c r="M217" i="21"/>
  <c r="L217" i="21"/>
  <c r="K217" i="21"/>
  <c r="J217" i="21"/>
  <c r="I217" i="21"/>
  <c r="H217" i="21"/>
  <c r="G217" i="21"/>
  <c r="E217" i="21"/>
  <c r="AA216" i="21"/>
  <c r="Z216" i="21"/>
  <c r="Y216" i="21"/>
  <c r="X216" i="21"/>
  <c r="W216" i="21"/>
  <c r="V216" i="21"/>
  <c r="U216" i="21"/>
  <c r="T216" i="21"/>
  <c r="S216" i="21"/>
  <c r="R216" i="21"/>
  <c r="Q216" i="21"/>
  <c r="P216" i="21"/>
  <c r="O216" i="21"/>
  <c r="N216" i="21"/>
  <c r="M216" i="21"/>
  <c r="L216" i="21"/>
  <c r="K216" i="21"/>
  <c r="J216" i="21"/>
  <c r="I216" i="21"/>
  <c r="H216" i="21"/>
  <c r="G216" i="21"/>
  <c r="E216" i="21"/>
  <c r="AA215" i="21"/>
  <c r="Z215" i="21"/>
  <c r="Y215" i="21"/>
  <c r="X215" i="21"/>
  <c r="W215" i="21"/>
  <c r="V215" i="21"/>
  <c r="U215" i="21"/>
  <c r="T215" i="21"/>
  <c r="S215" i="21"/>
  <c r="R215" i="21"/>
  <c r="Q215" i="21"/>
  <c r="P215" i="21"/>
  <c r="O215" i="21"/>
  <c r="N215" i="21"/>
  <c r="M215" i="21"/>
  <c r="L215" i="21"/>
  <c r="K215" i="21"/>
  <c r="J215" i="21"/>
  <c r="I215" i="21"/>
  <c r="H215" i="21"/>
  <c r="G215" i="21"/>
  <c r="E215" i="21"/>
  <c r="AA214" i="21"/>
  <c r="Z214" i="21"/>
  <c r="Y214" i="21"/>
  <c r="X214" i="21"/>
  <c r="W214" i="21"/>
  <c r="V214" i="21"/>
  <c r="U214" i="21"/>
  <c r="T214" i="21"/>
  <c r="S214" i="21"/>
  <c r="R214" i="21"/>
  <c r="Q214" i="21"/>
  <c r="P214" i="21"/>
  <c r="O214" i="21"/>
  <c r="N214" i="21"/>
  <c r="M214" i="21"/>
  <c r="L214" i="21"/>
  <c r="K214" i="21"/>
  <c r="J214" i="21"/>
  <c r="I214" i="21"/>
  <c r="H214" i="21"/>
  <c r="G214" i="21"/>
  <c r="E214" i="21"/>
  <c r="AA213" i="21"/>
  <c r="Z213" i="21"/>
  <c r="Y213" i="21"/>
  <c r="X213" i="21"/>
  <c r="W213" i="21"/>
  <c r="V213" i="21"/>
  <c r="U213" i="21"/>
  <c r="T213" i="21"/>
  <c r="S213" i="21"/>
  <c r="R213" i="21"/>
  <c r="Q213" i="21"/>
  <c r="P213" i="21"/>
  <c r="O213" i="21"/>
  <c r="N213" i="21"/>
  <c r="M213" i="21"/>
  <c r="L213" i="21"/>
  <c r="K213" i="21"/>
  <c r="J213" i="21"/>
  <c r="I213" i="21"/>
  <c r="H213" i="21"/>
  <c r="G213" i="21"/>
  <c r="E213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M212" i="21"/>
  <c r="L212" i="21"/>
  <c r="K212" i="21"/>
  <c r="J212" i="21"/>
  <c r="I212" i="21"/>
  <c r="H212" i="21"/>
  <c r="G212" i="21"/>
  <c r="E212" i="21"/>
  <c r="AA211" i="21"/>
  <c r="Z211" i="21"/>
  <c r="Y211" i="21"/>
  <c r="X211" i="21"/>
  <c r="W211" i="21"/>
  <c r="V211" i="21"/>
  <c r="U211" i="21"/>
  <c r="T211" i="21"/>
  <c r="S211" i="21"/>
  <c r="R211" i="21"/>
  <c r="Q211" i="21"/>
  <c r="P211" i="21"/>
  <c r="O211" i="21"/>
  <c r="N211" i="21"/>
  <c r="M211" i="21"/>
  <c r="L211" i="21"/>
  <c r="K211" i="21"/>
  <c r="J211" i="21"/>
  <c r="I211" i="21"/>
  <c r="H211" i="21"/>
  <c r="G211" i="21"/>
  <c r="E211" i="21"/>
  <c r="AA210" i="21"/>
  <c r="Z210" i="21"/>
  <c r="Y210" i="21"/>
  <c r="X210" i="21"/>
  <c r="W210" i="21"/>
  <c r="V210" i="21"/>
  <c r="U210" i="21"/>
  <c r="T210" i="21"/>
  <c r="S210" i="21"/>
  <c r="R210" i="21"/>
  <c r="Q210" i="21"/>
  <c r="P210" i="21"/>
  <c r="O210" i="21"/>
  <c r="N210" i="21"/>
  <c r="M210" i="21"/>
  <c r="L210" i="21"/>
  <c r="K210" i="21"/>
  <c r="J210" i="21"/>
  <c r="I210" i="21"/>
  <c r="H210" i="21"/>
  <c r="G210" i="21"/>
  <c r="E210" i="21"/>
  <c r="AA209" i="21"/>
  <c r="Z209" i="21"/>
  <c r="Y209" i="21"/>
  <c r="X209" i="21"/>
  <c r="W209" i="21"/>
  <c r="V209" i="21"/>
  <c r="U209" i="21"/>
  <c r="T209" i="21"/>
  <c r="S209" i="21"/>
  <c r="R209" i="21"/>
  <c r="Q209" i="21"/>
  <c r="P209" i="21"/>
  <c r="O209" i="21"/>
  <c r="N209" i="21"/>
  <c r="M209" i="21"/>
  <c r="L209" i="21"/>
  <c r="K209" i="21"/>
  <c r="J209" i="21"/>
  <c r="I209" i="21"/>
  <c r="H209" i="21"/>
  <c r="G209" i="21"/>
  <c r="E209" i="21"/>
  <c r="Z208" i="21"/>
  <c r="X208" i="21"/>
  <c r="V208" i="21"/>
  <c r="T208" i="21"/>
  <c r="R208" i="21"/>
  <c r="P208" i="21"/>
  <c r="N208" i="21"/>
  <c r="N224" i="21" s="1"/>
  <c r="J208" i="21"/>
  <c r="J224" i="21" s="1"/>
  <c r="Z204" i="21"/>
  <c r="X204" i="21"/>
  <c r="V204" i="21"/>
  <c r="R204" i="21"/>
  <c r="P204" i="21"/>
  <c r="N204" i="21"/>
  <c r="J204" i="21"/>
  <c r="Z202" i="21"/>
  <c r="X202" i="21"/>
  <c r="V202" i="21"/>
  <c r="T202" i="21"/>
  <c r="F202" i="21"/>
  <c r="P202" i="21" s="1"/>
  <c r="D202" i="21"/>
  <c r="AA201" i="21"/>
  <c r="Z201" i="21"/>
  <c r="Y201" i="21"/>
  <c r="X201" i="21"/>
  <c r="W201" i="21"/>
  <c r="V201" i="21"/>
  <c r="U201" i="21"/>
  <c r="T201" i="21"/>
  <c r="S201" i="21"/>
  <c r="R201" i="21"/>
  <c r="Q201" i="21"/>
  <c r="P201" i="21"/>
  <c r="O201" i="21"/>
  <c r="N201" i="21"/>
  <c r="M201" i="21"/>
  <c r="L201" i="21"/>
  <c r="K201" i="21"/>
  <c r="J201" i="21"/>
  <c r="I201" i="21"/>
  <c r="H201" i="21"/>
  <c r="G201" i="21"/>
  <c r="E201" i="21"/>
  <c r="AA200" i="21"/>
  <c r="Z200" i="21"/>
  <c r="Y200" i="21"/>
  <c r="X200" i="21"/>
  <c r="W200" i="21"/>
  <c r="V200" i="21"/>
  <c r="U200" i="21"/>
  <c r="T200" i="21"/>
  <c r="S200" i="21"/>
  <c r="R200" i="21"/>
  <c r="Q200" i="21"/>
  <c r="P200" i="21"/>
  <c r="O200" i="21"/>
  <c r="N200" i="21"/>
  <c r="M200" i="21"/>
  <c r="L200" i="21"/>
  <c r="K200" i="21"/>
  <c r="J200" i="21"/>
  <c r="I200" i="21"/>
  <c r="H200" i="21"/>
  <c r="G200" i="21"/>
  <c r="E200" i="21"/>
  <c r="AA199" i="21"/>
  <c r="Z199" i="21"/>
  <c r="Y199" i="21"/>
  <c r="X199" i="21"/>
  <c r="W199" i="21"/>
  <c r="V199" i="21"/>
  <c r="U199" i="21"/>
  <c r="T199" i="21"/>
  <c r="S199" i="21"/>
  <c r="R199" i="21"/>
  <c r="Q199" i="21"/>
  <c r="P199" i="21"/>
  <c r="O199" i="21"/>
  <c r="N199" i="21"/>
  <c r="M199" i="21"/>
  <c r="L199" i="21"/>
  <c r="K199" i="21"/>
  <c r="J199" i="21"/>
  <c r="I199" i="21"/>
  <c r="H199" i="21"/>
  <c r="G199" i="21"/>
  <c r="E199" i="21"/>
  <c r="AA198" i="21"/>
  <c r="Z198" i="21"/>
  <c r="Y198" i="21"/>
  <c r="X198" i="21"/>
  <c r="W198" i="21"/>
  <c r="V198" i="21"/>
  <c r="U198" i="21"/>
  <c r="T198" i="21"/>
  <c r="S198" i="21"/>
  <c r="R198" i="21"/>
  <c r="Q198" i="21"/>
  <c r="P198" i="21"/>
  <c r="O198" i="21"/>
  <c r="N198" i="21"/>
  <c r="M198" i="21"/>
  <c r="L198" i="21"/>
  <c r="K198" i="21"/>
  <c r="J198" i="21"/>
  <c r="I198" i="21"/>
  <c r="H198" i="21"/>
  <c r="G198" i="21"/>
  <c r="E198" i="21"/>
  <c r="AA197" i="21"/>
  <c r="Z197" i="21"/>
  <c r="Y197" i="21"/>
  <c r="X197" i="21"/>
  <c r="W197" i="21"/>
  <c r="V197" i="21"/>
  <c r="U197" i="21"/>
  <c r="T197" i="21"/>
  <c r="S197" i="21"/>
  <c r="R197" i="21"/>
  <c r="Q197" i="21"/>
  <c r="P197" i="21"/>
  <c r="O197" i="21"/>
  <c r="N197" i="21"/>
  <c r="M197" i="21"/>
  <c r="L197" i="21"/>
  <c r="K197" i="21"/>
  <c r="J197" i="21"/>
  <c r="I197" i="21"/>
  <c r="H197" i="21"/>
  <c r="G197" i="21"/>
  <c r="E197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M196" i="21"/>
  <c r="L196" i="21"/>
  <c r="K196" i="21"/>
  <c r="J196" i="21"/>
  <c r="I196" i="21"/>
  <c r="H196" i="21"/>
  <c r="G196" i="21"/>
  <c r="E196" i="21"/>
  <c r="AA195" i="21"/>
  <c r="Z195" i="21"/>
  <c r="Y195" i="21"/>
  <c r="X195" i="21"/>
  <c r="W195" i="21"/>
  <c r="V195" i="21"/>
  <c r="U195" i="21"/>
  <c r="T195" i="21"/>
  <c r="S195" i="21"/>
  <c r="R195" i="21"/>
  <c r="Q195" i="21"/>
  <c r="P195" i="21"/>
  <c r="O195" i="21"/>
  <c r="N195" i="21"/>
  <c r="M195" i="21"/>
  <c r="L195" i="21"/>
  <c r="K195" i="21"/>
  <c r="J195" i="21"/>
  <c r="I195" i="21"/>
  <c r="H195" i="21"/>
  <c r="G195" i="21"/>
  <c r="E195" i="21"/>
  <c r="AA194" i="21"/>
  <c r="Z194" i="21"/>
  <c r="Y194" i="21"/>
  <c r="X194" i="21"/>
  <c r="W194" i="21"/>
  <c r="V194" i="21"/>
  <c r="U194" i="21"/>
  <c r="T194" i="21"/>
  <c r="S194" i="21"/>
  <c r="R194" i="21"/>
  <c r="Q194" i="21"/>
  <c r="P194" i="21"/>
  <c r="O194" i="21"/>
  <c r="N194" i="21"/>
  <c r="M194" i="21"/>
  <c r="L194" i="21"/>
  <c r="K194" i="21"/>
  <c r="J194" i="21"/>
  <c r="I194" i="21"/>
  <c r="H194" i="21"/>
  <c r="G194" i="21"/>
  <c r="E194" i="21"/>
  <c r="AA193" i="21"/>
  <c r="Z193" i="21"/>
  <c r="Y193" i="21"/>
  <c r="X193" i="21"/>
  <c r="W193" i="21"/>
  <c r="V193" i="21"/>
  <c r="U193" i="21"/>
  <c r="T193" i="21"/>
  <c r="S193" i="21"/>
  <c r="R193" i="21"/>
  <c r="Q193" i="21"/>
  <c r="P193" i="21"/>
  <c r="O193" i="21"/>
  <c r="N193" i="21"/>
  <c r="M193" i="21"/>
  <c r="L193" i="21"/>
  <c r="K193" i="21"/>
  <c r="J193" i="21"/>
  <c r="I193" i="21"/>
  <c r="H193" i="21"/>
  <c r="G193" i="21"/>
  <c r="E193" i="21"/>
  <c r="AA192" i="21"/>
  <c r="Z192" i="21"/>
  <c r="Y192" i="21"/>
  <c r="X192" i="21"/>
  <c r="W192" i="21"/>
  <c r="V192" i="21"/>
  <c r="U192" i="21"/>
  <c r="T192" i="21"/>
  <c r="S192" i="21"/>
  <c r="R192" i="21"/>
  <c r="Q192" i="21"/>
  <c r="P192" i="21"/>
  <c r="O192" i="21"/>
  <c r="N192" i="21"/>
  <c r="M192" i="21"/>
  <c r="L192" i="21"/>
  <c r="K192" i="21"/>
  <c r="J192" i="21"/>
  <c r="I192" i="21"/>
  <c r="H192" i="21"/>
  <c r="G192" i="21"/>
  <c r="E192" i="21"/>
  <c r="AA191" i="21"/>
  <c r="Z191" i="21"/>
  <c r="Y191" i="21"/>
  <c r="X191" i="21"/>
  <c r="W191" i="21"/>
  <c r="V191" i="21"/>
  <c r="U191" i="21"/>
  <c r="T191" i="21"/>
  <c r="S191" i="21"/>
  <c r="R191" i="21"/>
  <c r="Q191" i="21"/>
  <c r="P191" i="21"/>
  <c r="O191" i="21"/>
  <c r="N191" i="21"/>
  <c r="M191" i="21"/>
  <c r="L191" i="21"/>
  <c r="K191" i="21"/>
  <c r="J191" i="21"/>
  <c r="I191" i="21"/>
  <c r="H191" i="21"/>
  <c r="G191" i="21"/>
  <c r="E191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M190" i="21"/>
  <c r="L190" i="21"/>
  <c r="K190" i="21"/>
  <c r="J190" i="21"/>
  <c r="I190" i="21"/>
  <c r="H190" i="21"/>
  <c r="G190" i="21"/>
  <c r="E190" i="21"/>
  <c r="AA189" i="21"/>
  <c r="Z189" i="21"/>
  <c r="Y189" i="21"/>
  <c r="X189" i="21"/>
  <c r="W189" i="21"/>
  <c r="V189" i="21"/>
  <c r="U189" i="21"/>
  <c r="T189" i="21"/>
  <c r="S189" i="21"/>
  <c r="R189" i="21"/>
  <c r="Q189" i="21"/>
  <c r="P189" i="21"/>
  <c r="O189" i="21"/>
  <c r="N189" i="21"/>
  <c r="M189" i="21"/>
  <c r="L189" i="21"/>
  <c r="K189" i="21"/>
  <c r="J189" i="21"/>
  <c r="I189" i="21"/>
  <c r="H189" i="21"/>
  <c r="G189" i="21"/>
  <c r="E189" i="21"/>
  <c r="AA188" i="21"/>
  <c r="Z188" i="21"/>
  <c r="Y188" i="21"/>
  <c r="X188" i="21"/>
  <c r="W188" i="21"/>
  <c r="V188" i="21"/>
  <c r="U188" i="21"/>
  <c r="T188" i="21"/>
  <c r="S188" i="21"/>
  <c r="R188" i="21"/>
  <c r="Q188" i="21"/>
  <c r="P188" i="21"/>
  <c r="O188" i="21"/>
  <c r="N188" i="21"/>
  <c r="M188" i="21"/>
  <c r="L188" i="21"/>
  <c r="K188" i="21"/>
  <c r="J188" i="21"/>
  <c r="I188" i="21"/>
  <c r="H188" i="21"/>
  <c r="G188" i="21"/>
  <c r="E188" i="21"/>
  <c r="AA187" i="21"/>
  <c r="Z187" i="21"/>
  <c r="Y187" i="21"/>
  <c r="X187" i="21"/>
  <c r="W187" i="21"/>
  <c r="V187" i="21"/>
  <c r="U187" i="21"/>
  <c r="T187" i="21"/>
  <c r="S187" i="21"/>
  <c r="R187" i="21"/>
  <c r="Q187" i="21"/>
  <c r="P187" i="21"/>
  <c r="O187" i="21"/>
  <c r="N187" i="21"/>
  <c r="M187" i="21"/>
  <c r="L187" i="21"/>
  <c r="K187" i="21"/>
  <c r="J187" i="21"/>
  <c r="I187" i="21"/>
  <c r="H187" i="21"/>
  <c r="G187" i="21"/>
  <c r="E187" i="21"/>
  <c r="Z186" i="21"/>
  <c r="X186" i="21"/>
  <c r="V186" i="21"/>
  <c r="T186" i="21"/>
  <c r="R186" i="21"/>
  <c r="P186" i="21"/>
  <c r="N186" i="21"/>
  <c r="N202" i="21" s="1"/>
  <c r="J186" i="21"/>
  <c r="J202" i="21" s="1"/>
  <c r="Z182" i="21"/>
  <c r="X182" i="21"/>
  <c r="V182" i="21"/>
  <c r="R182" i="21"/>
  <c r="P182" i="21"/>
  <c r="N182" i="21"/>
  <c r="J182" i="21"/>
  <c r="Z180" i="21"/>
  <c r="T180" i="21"/>
  <c r="R180" i="21"/>
  <c r="F180" i="21"/>
  <c r="P180" i="21" s="1"/>
  <c r="D180" i="21"/>
  <c r="X180" i="21" s="1"/>
  <c r="AA179" i="21"/>
  <c r="Z179" i="21"/>
  <c r="Y179" i="21"/>
  <c r="X179" i="21"/>
  <c r="W179" i="21"/>
  <c r="V179" i="21"/>
  <c r="U179" i="21"/>
  <c r="T179" i="21"/>
  <c r="S179" i="21"/>
  <c r="R179" i="21"/>
  <c r="Q179" i="21"/>
  <c r="P179" i="21"/>
  <c r="O179" i="21"/>
  <c r="N179" i="21"/>
  <c r="M179" i="21"/>
  <c r="L179" i="21"/>
  <c r="K179" i="21"/>
  <c r="J179" i="21"/>
  <c r="I179" i="21"/>
  <c r="H179" i="21"/>
  <c r="G179" i="21"/>
  <c r="E179" i="21"/>
  <c r="AA178" i="21"/>
  <c r="Z178" i="21"/>
  <c r="Y178" i="21"/>
  <c r="X178" i="21"/>
  <c r="W178" i="21"/>
  <c r="V178" i="21"/>
  <c r="U178" i="21"/>
  <c r="T178" i="21"/>
  <c r="S178" i="21"/>
  <c r="R178" i="21"/>
  <c r="Q178" i="21"/>
  <c r="P178" i="21"/>
  <c r="O178" i="21"/>
  <c r="N178" i="21"/>
  <c r="M178" i="21"/>
  <c r="L178" i="21"/>
  <c r="K178" i="21"/>
  <c r="J178" i="21"/>
  <c r="I178" i="21"/>
  <c r="H178" i="21"/>
  <c r="G178" i="21"/>
  <c r="E178" i="21"/>
  <c r="AA177" i="21"/>
  <c r="Z177" i="21"/>
  <c r="Y177" i="21"/>
  <c r="X177" i="21"/>
  <c r="W177" i="21"/>
  <c r="V177" i="21"/>
  <c r="U177" i="21"/>
  <c r="T177" i="21"/>
  <c r="S177" i="21"/>
  <c r="R177" i="21"/>
  <c r="Q177" i="21"/>
  <c r="P177" i="21"/>
  <c r="O177" i="21"/>
  <c r="N177" i="21"/>
  <c r="M177" i="21"/>
  <c r="L177" i="21"/>
  <c r="K177" i="21"/>
  <c r="J177" i="21"/>
  <c r="I177" i="21"/>
  <c r="H177" i="21"/>
  <c r="G177" i="21"/>
  <c r="E177" i="21"/>
  <c r="AA176" i="21"/>
  <c r="Z176" i="21"/>
  <c r="Y176" i="21"/>
  <c r="X176" i="21"/>
  <c r="W176" i="21"/>
  <c r="V176" i="21"/>
  <c r="U176" i="21"/>
  <c r="T176" i="21"/>
  <c r="S176" i="21"/>
  <c r="R176" i="21"/>
  <c r="Q176" i="21"/>
  <c r="P176" i="21"/>
  <c r="O176" i="21"/>
  <c r="N176" i="21"/>
  <c r="M176" i="21"/>
  <c r="L176" i="21"/>
  <c r="K176" i="21"/>
  <c r="J176" i="21"/>
  <c r="I176" i="21"/>
  <c r="H176" i="21"/>
  <c r="G176" i="21"/>
  <c r="E176" i="21"/>
  <c r="AA175" i="21"/>
  <c r="Z175" i="21"/>
  <c r="Y175" i="21"/>
  <c r="X175" i="21"/>
  <c r="W175" i="21"/>
  <c r="V175" i="21"/>
  <c r="U175" i="21"/>
  <c r="T175" i="21"/>
  <c r="S175" i="21"/>
  <c r="R175" i="21"/>
  <c r="Q175" i="21"/>
  <c r="P175" i="21"/>
  <c r="O175" i="21"/>
  <c r="N175" i="21"/>
  <c r="M175" i="21"/>
  <c r="L175" i="21"/>
  <c r="K175" i="21"/>
  <c r="J175" i="21"/>
  <c r="I175" i="21"/>
  <c r="H175" i="21"/>
  <c r="G175" i="21"/>
  <c r="E175" i="21"/>
  <c r="AA174" i="21"/>
  <c r="Z174" i="21"/>
  <c r="Y174" i="21"/>
  <c r="X174" i="21"/>
  <c r="W174" i="21"/>
  <c r="V174" i="21"/>
  <c r="U174" i="21"/>
  <c r="T174" i="21"/>
  <c r="S174" i="21"/>
  <c r="R174" i="21"/>
  <c r="Q174" i="21"/>
  <c r="P174" i="21"/>
  <c r="O174" i="21"/>
  <c r="N174" i="21"/>
  <c r="M174" i="21"/>
  <c r="L174" i="21"/>
  <c r="K174" i="21"/>
  <c r="J174" i="21"/>
  <c r="I174" i="21"/>
  <c r="H174" i="21"/>
  <c r="G174" i="21"/>
  <c r="E174" i="21"/>
  <c r="AA173" i="21"/>
  <c r="Z173" i="21"/>
  <c r="Y173" i="21"/>
  <c r="X173" i="21"/>
  <c r="W173" i="21"/>
  <c r="V173" i="21"/>
  <c r="U173" i="21"/>
  <c r="T173" i="21"/>
  <c r="S173" i="21"/>
  <c r="R173" i="21"/>
  <c r="Q173" i="21"/>
  <c r="P173" i="21"/>
  <c r="O173" i="21"/>
  <c r="N173" i="21"/>
  <c r="M173" i="21"/>
  <c r="L173" i="21"/>
  <c r="K173" i="21"/>
  <c r="J173" i="21"/>
  <c r="I173" i="21"/>
  <c r="H173" i="21"/>
  <c r="G173" i="21"/>
  <c r="E173" i="21"/>
  <c r="AA172" i="21"/>
  <c r="Z172" i="21"/>
  <c r="Y172" i="21"/>
  <c r="X172" i="21"/>
  <c r="W172" i="21"/>
  <c r="V172" i="21"/>
  <c r="U172" i="21"/>
  <c r="T172" i="21"/>
  <c r="S172" i="21"/>
  <c r="R172" i="21"/>
  <c r="Q172" i="21"/>
  <c r="P172" i="21"/>
  <c r="O172" i="21"/>
  <c r="N172" i="21"/>
  <c r="M172" i="21"/>
  <c r="L172" i="21"/>
  <c r="K172" i="21"/>
  <c r="J172" i="21"/>
  <c r="I172" i="21"/>
  <c r="H172" i="21"/>
  <c r="G172" i="21"/>
  <c r="E172" i="21"/>
  <c r="AA171" i="21"/>
  <c r="Z171" i="21"/>
  <c r="Y171" i="21"/>
  <c r="X171" i="21"/>
  <c r="W171" i="21"/>
  <c r="V171" i="21"/>
  <c r="U171" i="21"/>
  <c r="T171" i="21"/>
  <c r="S171" i="21"/>
  <c r="R171" i="21"/>
  <c r="Q171" i="21"/>
  <c r="P171" i="21"/>
  <c r="O171" i="21"/>
  <c r="N171" i="21"/>
  <c r="M171" i="21"/>
  <c r="L171" i="21"/>
  <c r="K171" i="21"/>
  <c r="J171" i="21"/>
  <c r="I171" i="21"/>
  <c r="H171" i="21"/>
  <c r="G171" i="21"/>
  <c r="E171" i="21"/>
  <c r="AA170" i="21"/>
  <c r="Z170" i="21"/>
  <c r="Y170" i="21"/>
  <c r="X170" i="21"/>
  <c r="W170" i="21"/>
  <c r="V170" i="21"/>
  <c r="U170" i="21"/>
  <c r="T170" i="21"/>
  <c r="S170" i="21"/>
  <c r="R170" i="21"/>
  <c r="Q170" i="21"/>
  <c r="P170" i="21"/>
  <c r="O170" i="21"/>
  <c r="N170" i="21"/>
  <c r="M170" i="21"/>
  <c r="L170" i="21"/>
  <c r="K170" i="21"/>
  <c r="J170" i="21"/>
  <c r="I170" i="21"/>
  <c r="H170" i="21"/>
  <c r="G170" i="21"/>
  <c r="E170" i="21"/>
  <c r="AA169" i="21"/>
  <c r="Z169" i="21"/>
  <c r="Y169" i="21"/>
  <c r="X169" i="21"/>
  <c r="W169" i="21"/>
  <c r="V169" i="21"/>
  <c r="U169" i="21"/>
  <c r="T169" i="21"/>
  <c r="S169" i="21"/>
  <c r="R169" i="21"/>
  <c r="Q169" i="21"/>
  <c r="P169" i="21"/>
  <c r="O169" i="21"/>
  <c r="N169" i="21"/>
  <c r="M169" i="21"/>
  <c r="L169" i="21"/>
  <c r="K169" i="21"/>
  <c r="J169" i="21"/>
  <c r="I169" i="21"/>
  <c r="H169" i="21"/>
  <c r="G169" i="21"/>
  <c r="E169" i="21"/>
  <c r="AA168" i="21"/>
  <c r="Z168" i="21"/>
  <c r="Y168" i="21"/>
  <c r="X168" i="21"/>
  <c r="W168" i="21"/>
  <c r="V168" i="21"/>
  <c r="U168" i="21"/>
  <c r="T168" i="21"/>
  <c r="S168" i="21"/>
  <c r="R168" i="21"/>
  <c r="Q168" i="21"/>
  <c r="P168" i="21"/>
  <c r="O168" i="21"/>
  <c r="N168" i="21"/>
  <c r="M168" i="21"/>
  <c r="L168" i="21"/>
  <c r="K168" i="21"/>
  <c r="J168" i="21"/>
  <c r="I168" i="21"/>
  <c r="H168" i="21"/>
  <c r="G168" i="21"/>
  <c r="E168" i="21"/>
  <c r="AA167" i="21"/>
  <c r="Z167" i="21"/>
  <c r="Y167" i="21"/>
  <c r="X167" i="21"/>
  <c r="W167" i="21"/>
  <c r="V167" i="21"/>
  <c r="U167" i="21"/>
  <c r="T167" i="21"/>
  <c r="S167" i="21"/>
  <c r="R167" i="21"/>
  <c r="Q167" i="21"/>
  <c r="P167" i="21"/>
  <c r="O167" i="21"/>
  <c r="N167" i="21"/>
  <c r="M167" i="21"/>
  <c r="L167" i="21"/>
  <c r="K167" i="21"/>
  <c r="J167" i="21"/>
  <c r="I167" i="21"/>
  <c r="H167" i="21"/>
  <c r="G167" i="21"/>
  <c r="E167" i="21"/>
  <c r="AA166" i="21"/>
  <c r="Z166" i="21"/>
  <c r="Y166" i="21"/>
  <c r="X166" i="21"/>
  <c r="W166" i="21"/>
  <c r="V166" i="21"/>
  <c r="U166" i="21"/>
  <c r="T166" i="21"/>
  <c r="S166" i="21"/>
  <c r="R166" i="21"/>
  <c r="Q166" i="21"/>
  <c r="P166" i="21"/>
  <c r="O166" i="21"/>
  <c r="N166" i="21"/>
  <c r="M166" i="21"/>
  <c r="L166" i="21"/>
  <c r="K166" i="21"/>
  <c r="J166" i="21"/>
  <c r="I166" i="21"/>
  <c r="H166" i="21"/>
  <c r="G166" i="21"/>
  <c r="E166" i="21"/>
  <c r="AA165" i="21"/>
  <c r="Z165" i="21"/>
  <c r="Y165" i="21"/>
  <c r="X165" i="21"/>
  <c r="W165" i="21"/>
  <c r="V165" i="21"/>
  <c r="U165" i="21"/>
  <c r="T165" i="21"/>
  <c r="S165" i="21"/>
  <c r="R165" i="21"/>
  <c r="Q165" i="21"/>
  <c r="P165" i="21"/>
  <c r="O165" i="21"/>
  <c r="N165" i="21"/>
  <c r="M165" i="21"/>
  <c r="L165" i="21"/>
  <c r="K165" i="21"/>
  <c r="J165" i="21"/>
  <c r="I165" i="21"/>
  <c r="H165" i="21"/>
  <c r="G165" i="21"/>
  <c r="E165" i="21"/>
  <c r="Z164" i="21"/>
  <c r="X164" i="21"/>
  <c r="V164" i="21"/>
  <c r="T164" i="21"/>
  <c r="R164" i="21"/>
  <c r="P164" i="21"/>
  <c r="N164" i="21"/>
  <c r="N180" i="21" s="1"/>
  <c r="J164" i="21"/>
  <c r="J180" i="21" s="1"/>
  <c r="Z160" i="21"/>
  <c r="X160" i="21"/>
  <c r="V160" i="21"/>
  <c r="R160" i="21"/>
  <c r="P160" i="21"/>
  <c r="N160" i="21"/>
  <c r="J160" i="21"/>
  <c r="Z158" i="21"/>
  <c r="T158" i="21"/>
  <c r="P158" i="21"/>
  <c r="L158" i="21"/>
  <c r="H158" i="21"/>
  <c r="F158" i="21"/>
  <c r="R158" i="21" s="1"/>
  <c r="D158" i="21"/>
  <c r="X158" i="21" s="1"/>
  <c r="AA157" i="21"/>
  <c r="Z157" i="21"/>
  <c r="Y157" i="21"/>
  <c r="X157" i="21"/>
  <c r="W157" i="21"/>
  <c r="V157" i="21"/>
  <c r="U157" i="21"/>
  <c r="T157" i="21"/>
  <c r="S157" i="21"/>
  <c r="R157" i="21"/>
  <c r="Q157" i="21"/>
  <c r="P157" i="21"/>
  <c r="O157" i="21"/>
  <c r="N157" i="21"/>
  <c r="M157" i="21"/>
  <c r="L157" i="21"/>
  <c r="K157" i="21"/>
  <c r="J157" i="21"/>
  <c r="I157" i="21"/>
  <c r="H157" i="21"/>
  <c r="G157" i="21"/>
  <c r="E157" i="21"/>
  <c r="AA156" i="21"/>
  <c r="Z156" i="21"/>
  <c r="Y156" i="21"/>
  <c r="X156" i="21"/>
  <c r="W156" i="21"/>
  <c r="V156" i="21"/>
  <c r="U156" i="21"/>
  <c r="T156" i="21"/>
  <c r="S156" i="21"/>
  <c r="R156" i="21"/>
  <c r="Q156" i="21"/>
  <c r="P156" i="21"/>
  <c r="O156" i="21"/>
  <c r="N156" i="21"/>
  <c r="M156" i="21"/>
  <c r="L156" i="21"/>
  <c r="K156" i="21"/>
  <c r="J156" i="21"/>
  <c r="I156" i="21"/>
  <c r="H156" i="21"/>
  <c r="G156" i="21"/>
  <c r="E156" i="21"/>
  <c r="AA155" i="21"/>
  <c r="Z155" i="21"/>
  <c r="Y155" i="21"/>
  <c r="X155" i="21"/>
  <c r="W155" i="21"/>
  <c r="V155" i="21"/>
  <c r="U155" i="21"/>
  <c r="T155" i="21"/>
  <c r="S155" i="21"/>
  <c r="R155" i="21"/>
  <c r="Q155" i="21"/>
  <c r="P155" i="21"/>
  <c r="O155" i="21"/>
  <c r="N155" i="21"/>
  <c r="M155" i="21"/>
  <c r="L155" i="21"/>
  <c r="K155" i="21"/>
  <c r="J155" i="21"/>
  <c r="I155" i="21"/>
  <c r="H155" i="21"/>
  <c r="G155" i="21"/>
  <c r="E155" i="21"/>
  <c r="AA154" i="21"/>
  <c r="Z154" i="21"/>
  <c r="Y154" i="21"/>
  <c r="X154" i="21"/>
  <c r="W154" i="21"/>
  <c r="V154" i="21"/>
  <c r="U154" i="21"/>
  <c r="T154" i="21"/>
  <c r="S154" i="21"/>
  <c r="R154" i="21"/>
  <c r="Q154" i="21"/>
  <c r="P154" i="21"/>
  <c r="O154" i="21"/>
  <c r="N154" i="21"/>
  <c r="M154" i="21"/>
  <c r="L154" i="21"/>
  <c r="K154" i="21"/>
  <c r="J154" i="21"/>
  <c r="I154" i="21"/>
  <c r="H154" i="21"/>
  <c r="G154" i="21"/>
  <c r="E154" i="21"/>
  <c r="AA153" i="21"/>
  <c r="Z153" i="21"/>
  <c r="Y153" i="21"/>
  <c r="X153" i="21"/>
  <c r="W153" i="21"/>
  <c r="V153" i="21"/>
  <c r="U153" i="21"/>
  <c r="T153" i="21"/>
  <c r="S153" i="21"/>
  <c r="R153" i="21"/>
  <c r="Q153" i="21"/>
  <c r="P153" i="21"/>
  <c r="O153" i="21"/>
  <c r="N153" i="21"/>
  <c r="M153" i="21"/>
  <c r="L153" i="21"/>
  <c r="K153" i="21"/>
  <c r="J153" i="21"/>
  <c r="I153" i="21"/>
  <c r="H153" i="21"/>
  <c r="G153" i="21"/>
  <c r="E153" i="21"/>
  <c r="AA152" i="21"/>
  <c r="Z152" i="21"/>
  <c r="Y152" i="21"/>
  <c r="X152" i="21"/>
  <c r="W152" i="21"/>
  <c r="V152" i="21"/>
  <c r="U152" i="21"/>
  <c r="T152" i="21"/>
  <c r="S152" i="21"/>
  <c r="R152" i="21"/>
  <c r="Q152" i="21"/>
  <c r="P152" i="21"/>
  <c r="O152" i="21"/>
  <c r="N152" i="21"/>
  <c r="M152" i="21"/>
  <c r="L152" i="21"/>
  <c r="K152" i="21"/>
  <c r="J152" i="21"/>
  <c r="I152" i="21"/>
  <c r="H152" i="21"/>
  <c r="G152" i="21"/>
  <c r="E152" i="21"/>
  <c r="AA151" i="21"/>
  <c r="Z151" i="21"/>
  <c r="Y151" i="21"/>
  <c r="X151" i="21"/>
  <c r="W151" i="21"/>
  <c r="V151" i="21"/>
  <c r="U151" i="21"/>
  <c r="T151" i="21"/>
  <c r="S151" i="21"/>
  <c r="R151" i="21"/>
  <c r="Q151" i="21"/>
  <c r="P151" i="21"/>
  <c r="O151" i="21"/>
  <c r="N151" i="21"/>
  <c r="M151" i="21"/>
  <c r="L151" i="21"/>
  <c r="K151" i="21"/>
  <c r="J151" i="21"/>
  <c r="I151" i="21"/>
  <c r="H151" i="21"/>
  <c r="G151" i="21"/>
  <c r="E151" i="21"/>
  <c r="AA150" i="21"/>
  <c r="Z150" i="21"/>
  <c r="Y150" i="21"/>
  <c r="X150" i="21"/>
  <c r="W150" i="21"/>
  <c r="V150" i="21"/>
  <c r="U150" i="21"/>
  <c r="T150" i="21"/>
  <c r="S150" i="21"/>
  <c r="R150" i="21"/>
  <c r="Q150" i="21"/>
  <c r="P150" i="21"/>
  <c r="O150" i="21"/>
  <c r="N150" i="21"/>
  <c r="M150" i="21"/>
  <c r="L150" i="21"/>
  <c r="K150" i="21"/>
  <c r="J150" i="21"/>
  <c r="I150" i="21"/>
  <c r="H150" i="21"/>
  <c r="G150" i="21"/>
  <c r="E150" i="21"/>
  <c r="AA149" i="21"/>
  <c r="Z149" i="21"/>
  <c r="Y149" i="21"/>
  <c r="X149" i="21"/>
  <c r="W149" i="21"/>
  <c r="V149" i="21"/>
  <c r="U149" i="21"/>
  <c r="T149" i="21"/>
  <c r="S149" i="21"/>
  <c r="R149" i="21"/>
  <c r="Q149" i="21"/>
  <c r="P149" i="21"/>
  <c r="O149" i="21"/>
  <c r="N149" i="21"/>
  <c r="M149" i="21"/>
  <c r="L149" i="21"/>
  <c r="K149" i="21"/>
  <c r="J149" i="21"/>
  <c r="I149" i="21"/>
  <c r="H149" i="21"/>
  <c r="G149" i="21"/>
  <c r="E149" i="21"/>
  <c r="AA148" i="21"/>
  <c r="Z148" i="21"/>
  <c r="Y148" i="21"/>
  <c r="X148" i="21"/>
  <c r="W148" i="21"/>
  <c r="V148" i="21"/>
  <c r="U148" i="21"/>
  <c r="T148" i="21"/>
  <c r="S148" i="21"/>
  <c r="R148" i="21"/>
  <c r="Q148" i="21"/>
  <c r="P148" i="21"/>
  <c r="O148" i="21"/>
  <c r="N148" i="21"/>
  <c r="M148" i="21"/>
  <c r="L148" i="21"/>
  <c r="K148" i="21"/>
  <c r="J148" i="21"/>
  <c r="I148" i="21"/>
  <c r="H148" i="21"/>
  <c r="G148" i="21"/>
  <c r="E148" i="21"/>
  <c r="AA147" i="21"/>
  <c r="Z147" i="21"/>
  <c r="Y147" i="21"/>
  <c r="X147" i="21"/>
  <c r="W147" i="21"/>
  <c r="V147" i="21"/>
  <c r="U147" i="21"/>
  <c r="T147" i="21"/>
  <c r="S147" i="21"/>
  <c r="R147" i="21"/>
  <c r="Q147" i="21"/>
  <c r="P147" i="21"/>
  <c r="O147" i="21"/>
  <c r="N147" i="21"/>
  <c r="M147" i="21"/>
  <c r="L147" i="21"/>
  <c r="K147" i="21"/>
  <c r="J147" i="21"/>
  <c r="I147" i="21"/>
  <c r="H147" i="21"/>
  <c r="G147" i="21"/>
  <c r="E147" i="21"/>
  <c r="AA146" i="21"/>
  <c r="Z146" i="21"/>
  <c r="Y146" i="21"/>
  <c r="X146" i="21"/>
  <c r="W146" i="21"/>
  <c r="V146" i="21"/>
  <c r="U146" i="21"/>
  <c r="T146" i="21"/>
  <c r="S146" i="21"/>
  <c r="R146" i="21"/>
  <c r="Q146" i="21"/>
  <c r="P146" i="21"/>
  <c r="O146" i="21"/>
  <c r="N146" i="21"/>
  <c r="M146" i="21"/>
  <c r="L146" i="21"/>
  <c r="K146" i="21"/>
  <c r="J146" i="21"/>
  <c r="I146" i="21"/>
  <c r="H146" i="21"/>
  <c r="G146" i="21"/>
  <c r="E146" i="21"/>
  <c r="AA145" i="21"/>
  <c r="Z145" i="21"/>
  <c r="Y145" i="21"/>
  <c r="X145" i="21"/>
  <c r="W145" i="21"/>
  <c r="V145" i="21"/>
  <c r="U145" i="21"/>
  <c r="T145" i="21"/>
  <c r="S145" i="21"/>
  <c r="R145" i="21"/>
  <c r="Q145" i="21"/>
  <c r="P145" i="21"/>
  <c r="O145" i="21"/>
  <c r="N145" i="21"/>
  <c r="M145" i="21"/>
  <c r="L145" i="21"/>
  <c r="K145" i="21"/>
  <c r="J145" i="21"/>
  <c r="I145" i="21"/>
  <c r="H145" i="21"/>
  <c r="G145" i="21"/>
  <c r="E145" i="21"/>
  <c r="AA144" i="21"/>
  <c r="Z144" i="21"/>
  <c r="Y144" i="21"/>
  <c r="X144" i="21"/>
  <c r="W144" i="21"/>
  <c r="V144" i="21"/>
  <c r="U144" i="21"/>
  <c r="T144" i="21"/>
  <c r="S144" i="21"/>
  <c r="R144" i="21"/>
  <c r="Q144" i="21"/>
  <c r="P144" i="21"/>
  <c r="O144" i="21"/>
  <c r="N144" i="21"/>
  <c r="M144" i="21"/>
  <c r="L144" i="21"/>
  <c r="K144" i="21"/>
  <c r="J144" i="21"/>
  <c r="I144" i="21"/>
  <c r="H144" i="21"/>
  <c r="G144" i="21"/>
  <c r="E144" i="21"/>
  <c r="AA143" i="21"/>
  <c r="Z143" i="21"/>
  <c r="Y143" i="21"/>
  <c r="X143" i="21"/>
  <c r="W143" i="21"/>
  <c r="V143" i="21"/>
  <c r="U143" i="21"/>
  <c r="T143" i="21"/>
  <c r="S143" i="21"/>
  <c r="R143" i="21"/>
  <c r="Q143" i="21"/>
  <c r="P143" i="21"/>
  <c r="O143" i="21"/>
  <c r="N143" i="21"/>
  <c r="M143" i="21"/>
  <c r="L143" i="21"/>
  <c r="K143" i="21"/>
  <c r="J143" i="21"/>
  <c r="I143" i="21"/>
  <c r="H143" i="21"/>
  <c r="G143" i="21"/>
  <c r="E143" i="21"/>
  <c r="Z142" i="21"/>
  <c r="X142" i="21"/>
  <c r="V142" i="21"/>
  <c r="T142" i="21"/>
  <c r="R142" i="21"/>
  <c r="P142" i="21"/>
  <c r="N142" i="21"/>
  <c r="N158" i="21" s="1"/>
  <c r="J142" i="21"/>
  <c r="J158" i="21" s="1"/>
  <c r="Z138" i="21"/>
  <c r="X138" i="21"/>
  <c r="V138" i="21"/>
  <c r="R138" i="21"/>
  <c r="P138" i="21"/>
  <c r="N138" i="21"/>
  <c r="J138" i="21"/>
  <c r="Z136" i="21"/>
  <c r="T136" i="21"/>
  <c r="P136" i="21"/>
  <c r="L136" i="21"/>
  <c r="H136" i="21"/>
  <c r="F136" i="21"/>
  <c r="R136" i="21" s="1"/>
  <c r="D136" i="21"/>
  <c r="X136" i="21" s="1"/>
  <c r="AA135" i="21"/>
  <c r="Z135" i="21"/>
  <c r="Y135" i="21"/>
  <c r="X135" i="21"/>
  <c r="W135" i="21"/>
  <c r="V135" i="21"/>
  <c r="U135" i="21"/>
  <c r="T135" i="21"/>
  <c r="S135" i="21"/>
  <c r="R135" i="21"/>
  <c r="Q135" i="21"/>
  <c r="P135" i="21"/>
  <c r="O135" i="21"/>
  <c r="N135" i="21"/>
  <c r="M135" i="21"/>
  <c r="L135" i="21"/>
  <c r="K135" i="21"/>
  <c r="J135" i="21"/>
  <c r="I135" i="21"/>
  <c r="H135" i="21"/>
  <c r="G135" i="21"/>
  <c r="E135" i="21"/>
  <c r="AA134" i="21"/>
  <c r="Z134" i="21"/>
  <c r="Y134" i="21"/>
  <c r="X134" i="21"/>
  <c r="W134" i="21"/>
  <c r="V134" i="21"/>
  <c r="U134" i="21"/>
  <c r="T134" i="21"/>
  <c r="S134" i="21"/>
  <c r="R134" i="21"/>
  <c r="Q134" i="21"/>
  <c r="P134" i="21"/>
  <c r="O134" i="21"/>
  <c r="N134" i="21"/>
  <c r="M134" i="21"/>
  <c r="L134" i="21"/>
  <c r="K134" i="21"/>
  <c r="J134" i="21"/>
  <c r="I134" i="21"/>
  <c r="H134" i="21"/>
  <c r="G134" i="21"/>
  <c r="E134" i="21"/>
  <c r="AA133" i="21"/>
  <c r="Z133" i="21"/>
  <c r="Y133" i="21"/>
  <c r="X133" i="21"/>
  <c r="W133" i="21"/>
  <c r="V133" i="21"/>
  <c r="U133" i="21"/>
  <c r="T133" i="21"/>
  <c r="S133" i="21"/>
  <c r="R133" i="21"/>
  <c r="Q133" i="21"/>
  <c r="P133" i="21"/>
  <c r="O133" i="21"/>
  <c r="N133" i="21"/>
  <c r="M133" i="21"/>
  <c r="L133" i="21"/>
  <c r="K133" i="21"/>
  <c r="J133" i="21"/>
  <c r="I133" i="21"/>
  <c r="H133" i="21"/>
  <c r="G133" i="21"/>
  <c r="E133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K132" i="21"/>
  <c r="J132" i="21"/>
  <c r="I132" i="21"/>
  <c r="H132" i="21"/>
  <c r="G132" i="21"/>
  <c r="E132" i="21"/>
  <c r="AA131" i="21"/>
  <c r="Z131" i="21"/>
  <c r="Y131" i="21"/>
  <c r="X131" i="21"/>
  <c r="W131" i="21"/>
  <c r="V131" i="21"/>
  <c r="U131" i="21"/>
  <c r="T131" i="21"/>
  <c r="S131" i="21"/>
  <c r="R131" i="21"/>
  <c r="Q131" i="21"/>
  <c r="P131" i="21"/>
  <c r="O131" i="21"/>
  <c r="N131" i="21"/>
  <c r="M131" i="21"/>
  <c r="L131" i="21"/>
  <c r="K131" i="21"/>
  <c r="J131" i="21"/>
  <c r="I131" i="21"/>
  <c r="H131" i="21"/>
  <c r="G131" i="21"/>
  <c r="E131" i="21"/>
  <c r="AA130" i="21"/>
  <c r="Z130" i="21"/>
  <c r="Y130" i="21"/>
  <c r="X130" i="21"/>
  <c r="W130" i="21"/>
  <c r="V130" i="21"/>
  <c r="U130" i="21"/>
  <c r="T130" i="21"/>
  <c r="S130" i="21"/>
  <c r="R130" i="21"/>
  <c r="Q130" i="21"/>
  <c r="P130" i="21"/>
  <c r="O130" i="21"/>
  <c r="N130" i="21"/>
  <c r="M130" i="21"/>
  <c r="L130" i="21"/>
  <c r="K130" i="21"/>
  <c r="J130" i="21"/>
  <c r="I130" i="21"/>
  <c r="H130" i="21"/>
  <c r="G130" i="21"/>
  <c r="E130" i="21"/>
  <c r="AA129" i="21"/>
  <c r="Z129" i="21"/>
  <c r="Y129" i="21"/>
  <c r="X129" i="21"/>
  <c r="W129" i="21"/>
  <c r="V129" i="21"/>
  <c r="U129" i="21"/>
  <c r="T129" i="21"/>
  <c r="S129" i="21"/>
  <c r="R129" i="21"/>
  <c r="Q129" i="21"/>
  <c r="P129" i="21"/>
  <c r="O129" i="21"/>
  <c r="N129" i="21"/>
  <c r="M129" i="21"/>
  <c r="L129" i="21"/>
  <c r="K129" i="21"/>
  <c r="J129" i="21"/>
  <c r="I129" i="21"/>
  <c r="H129" i="21"/>
  <c r="G129" i="21"/>
  <c r="E129" i="21"/>
  <c r="AA128" i="21"/>
  <c r="Z128" i="21"/>
  <c r="Y128" i="21"/>
  <c r="X128" i="21"/>
  <c r="W128" i="21"/>
  <c r="V128" i="21"/>
  <c r="U128" i="21"/>
  <c r="T128" i="21"/>
  <c r="S128" i="21"/>
  <c r="R128" i="21"/>
  <c r="Q128" i="21"/>
  <c r="P128" i="21"/>
  <c r="O128" i="21"/>
  <c r="N128" i="21"/>
  <c r="M128" i="21"/>
  <c r="L128" i="21"/>
  <c r="K128" i="21"/>
  <c r="J128" i="21"/>
  <c r="I128" i="21"/>
  <c r="H128" i="21"/>
  <c r="G128" i="21"/>
  <c r="E128" i="21"/>
  <c r="AA127" i="21"/>
  <c r="Z127" i="21"/>
  <c r="Y127" i="21"/>
  <c r="X127" i="21"/>
  <c r="W127" i="21"/>
  <c r="V127" i="21"/>
  <c r="U127" i="21"/>
  <c r="T127" i="21"/>
  <c r="S127" i="21"/>
  <c r="R127" i="21"/>
  <c r="Q127" i="21"/>
  <c r="P127" i="21"/>
  <c r="O127" i="21"/>
  <c r="N127" i="21"/>
  <c r="M127" i="21"/>
  <c r="L127" i="21"/>
  <c r="K127" i="21"/>
  <c r="J127" i="21"/>
  <c r="I127" i="21"/>
  <c r="H127" i="21"/>
  <c r="G127" i="21"/>
  <c r="E127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I126" i="21"/>
  <c r="H126" i="21"/>
  <c r="G126" i="21"/>
  <c r="E126" i="21"/>
  <c r="AA125" i="21"/>
  <c r="Z125" i="21"/>
  <c r="Y125" i="21"/>
  <c r="X125" i="21"/>
  <c r="W125" i="21"/>
  <c r="V125" i="21"/>
  <c r="U125" i="21"/>
  <c r="T125" i="21"/>
  <c r="S125" i="21"/>
  <c r="R125" i="21"/>
  <c r="Q125" i="21"/>
  <c r="P125" i="21"/>
  <c r="O125" i="21"/>
  <c r="N125" i="21"/>
  <c r="M125" i="21"/>
  <c r="L125" i="21"/>
  <c r="K125" i="21"/>
  <c r="J125" i="21"/>
  <c r="I125" i="21"/>
  <c r="H125" i="21"/>
  <c r="G125" i="21"/>
  <c r="E125" i="21"/>
  <c r="AA124" i="21"/>
  <c r="Z124" i="21"/>
  <c r="Y124" i="21"/>
  <c r="X124" i="21"/>
  <c r="W124" i="21"/>
  <c r="V124" i="21"/>
  <c r="U124" i="21"/>
  <c r="T124" i="21"/>
  <c r="S124" i="21"/>
  <c r="R124" i="21"/>
  <c r="Q124" i="21"/>
  <c r="P124" i="21"/>
  <c r="O124" i="21"/>
  <c r="N124" i="21"/>
  <c r="M124" i="21"/>
  <c r="L124" i="21"/>
  <c r="K124" i="21"/>
  <c r="J124" i="21"/>
  <c r="I124" i="21"/>
  <c r="H124" i="21"/>
  <c r="G124" i="21"/>
  <c r="E124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I123" i="21"/>
  <c r="H123" i="21"/>
  <c r="G123" i="21"/>
  <c r="E123" i="21"/>
  <c r="AA122" i="21"/>
  <c r="Z122" i="21"/>
  <c r="Y122" i="21"/>
  <c r="X122" i="21"/>
  <c r="W122" i="21"/>
  <c r="V122" i="21"/>
  <c r="U122" i="21"/>
  <c r="T122" i="21"/>
  <c r="S122" i="21"/>
  <c r="R122" i="21"/>
  <c r="Q122" i="21"/>
  <c r="P122" i="21"/>
  <c r="O122" i="21"/>
  <c r="N122" i="21"/>
  <c r="M122" i="21"/>
  <c r="L122" i="21"/>
  <c r="K122" i="21"/>
  <c r="J122" i="21"/>
  <c r="I122" i="21"/>
  <c r="H122" i="21"/>
  <c r="G122" i="21"/>
  <c r="E122" i="21"/>
  <c r="AA121" i="21"/>
  <c r="Z121" i="21"/>
  <c r="Y121" i="21"/>
  <c r="X121" i="21"/>
  <c r="W121" i="21"/>
  <c r="V121" i="21"/>
  <c r="U121" i="21"/>
  <c r="T121" i="21"/>
  <c r="S121" i="21"/>
  <c r="R121" i="21"/>
  <c r="Q121" i="21"/>
  <c r="P121" i="21"/>
  <c r="O121" i="21"/>
  <c r="N121" i="21"/>
  <c r="M121" i="21"/>
  <c r="L121" i="21"/>
  <c r="K121" i="21"/>
  <c r="J121" i="21"/>
  <c r="I121" i="21"/>
  <c r="H121" i="21"/>
  <c r="G121" i="21"/>
  <c r="E121" i="21"/>
  <c r="Z120" i="21"/>
  <c r="X120" i="21"/>
  <c r="V120" i="21"/>
  <c r="T120" i="21"/>
  <c r="R120" i="21"/>
  <c r="P120" i="21"/>
  <c r="N120" i="21"/>
  <c r="N136" i="21" s="1"/>
  <c r="J120" i="21"/>
  <c r="J136" i="21" s="1"/>
  <c r="Z116" i="21"/>
  <c r="X116" i="21"/>
  <c r="V116" i="21"/>
  <c r="R116" i="21"/>
  <c r="P116" i="21"/>
  <c r="N116" i="21"/>
  <c r="J116" i="21"/>
  <c r="Z114" i="21"/>
  <c r="X114" i="21"/>
  <c r="V114" i="21"/>
  <c r="T114" i="21"/>
  <c r="R114" i="21"/>
  <c r="J114" i="21"/>
  <c r="F114" i="21"/>
  <c r="P114" i="21" s="1"/>
  <c r="D114" i="21"/>
  <c r="AA113" i="21"/>
  <c r="Z113" i="21"/>
  <c r="Y113" i="21"/>
  <c r="X113" i="21"/>
  <c r="W113" i="21"/>
  <c r="V113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E113" i="21"/>
  <c r="AA112" i="21"/>
  <c r="Z112" i="21"/>
  <c r="Y112" i="21"/>
  <c r="X112" i="21"/>
  <c r="W112" i="21"/>
  <c r="V112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E112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E111" i="21"/>
  <c r="AA110" i="21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E110" i="21"/>
  <c r="AA109" i="21"/>
  <c r="Z109" i="21"/>
  <c r="Y109" i="21"/>
  <c r="X109" i="21"/>
  <c r="W109" i="21"/>
  <c r="V109" i="21"/>
  <c r="U109" i="21"/>
  <c r="T109" i="21"/>
  <c r="S109" i="21"/>
  <c r="R109" i="21"/>
  <c r="Q109" i="21"/>
  <c r="P109" i="21"/>
  <c r="O109" i="21"/>
  <c r="N109" i="21"/>
  <c r="M109" i="21"/>
  <c r="L109" i="21"/>
  <c r="K109" i="21"/>
  <c r="J109" i="21"/>
  <c r="I109" i="21"/>
  <c r="H109" i="21"/>
  <c r="G109" i="21"/>
  <c r="E109" i="21"/>
  <c r="AA108" i="21"/>
  <c r="Z108" i="21"/>
  <c r="Y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I108" i="21"/>
  <c r="H108" i="21"/>
  <c r="G108" i="21"/>
  <c r="E108" i="21"/>
  <c r="AA107" i="21"/>
  <c r="Z107" i="21"/>
  <c r="Y107" i="21"/>
  <c r="X107" i="21"/>
  <c r="W107" i="21"/>
  <c r="V107" i="21"/>
  <c r="U107" i="21"/>
  <c r="T107" i="21"/>
  <c r="S107" i="21"/>
  <c r="R107" i="21"/>
  <c r="Q107" i="21"/>
  <c r="P107" i="21"/>
  <c r="O107" i="21"/>
  <c r="N107" i="21"/>
  <c r="M107" i="21"/>
  <c r="L107" i="21"/>
  <c r="K107" i="21"/>
  <c r="J107" i="21"/>
  <c r="I107" i="21"/>
  <c r="H107" i="21"/>
  <c r="G107" i="21"/>
  <c r="E107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E106" i="21"/>
  <c r="AA105" i="21"/>
  <c r="Z105" i="21"/>
  <c r="Y105" i="21"/>
  <c r="X105" i="21"/>
  <c r="W105" i="21"/>
  <c r="V105" i="21"/>
  <c r="U105" i="21"/>
  <c r="T105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105" i="21"/>
  <c r="E105" i="21"/>
  <c r="AA104" i="21"/>
  <c r="Z104" i="21"/>
  <c r="Y104" i="21"/>
  <c r="X104" i="21"/>
  <c r="W104" i="21"/>
  <c r="V104" i="21"/>
  <c r="U104" i="21"/>
  <c r="T104" i="21"/>
  <c r="S104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E104" i="21"/>
  <c r="AA103" i="21"/>
  <c r="Z103" i="21"/>
  <c r="Y103" i="2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E103" i="21"/>
  <c r="AA102" i="21"/>
  <c r="Z102" i="21"/>
  <c r="Y102" i="21"/>
  <c r="X102" i="21"/>
  <c r="W102" i="21"/>
  <c r="V102" i="21"/>
  <c r="U102" i="21"/>
  <c r="T102" i="21"/>
  <c r="S102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E102" i="21"/>
  <c r="AA101" i="21"/>
  <c r="Z101" i="21"/>
  <c r="Y101" i="21"/>
  <c r="X101" i="21"/>
  <c r="W101" i="21"/>
  <c r="V101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H101" i="21"/>
  <c r="G101" i="21"/>
  <c r="E101" i="21"/>
  <c r="AA100" i="21"/>
  <c r="Z100" i="21"/>
  <c r="Y100" i="21"/>
  <c r="X100" i="21"/>
  <c r="W100" i="21"/>
  <c r="V100" i="21"/>
  <c r="U100" i="21"/>
  <c r="T100" i="21"/>
  <c r="S100" i="21"/>
  <c r="R100" i="21"/>
  <c r="Q100" i="21"/>
  <c r="P100" i="21"/>
  <c r="O100" i="21"/>
  <c r="N100" i="21"/>
  <c r="M100" i="21"/>
  <c r="L100" i="21"/>
  <c r="K100" i="21"/>
  <c r="J100" i="21"/>
  <c r="I100" i="21"/>
  <c r="H100" i="21"/>
  <c r="G100" i="21"/>
  <c r="E100" i="21"/>
  <c r="AA99" i="21"/>
  <c r="Z99" i="21"/>
  <c r="Y99" i="21"/>
  <c r="X99" i="21"/>
  <c r="W99" i="21"/>
  <c r="V99" i="21"/>
  <c r="U99" i="21"/>
  <c r="T99" i="21"/>
  <c r="S99" i="21"/>
  <c r="R99" i="21"/>
  <c r="Q99" i="21"/>
  <c r="P99" i="21"/>
  <c r="O99" i="21"/>
  <c r="N99" i="21"/>
  <c r="M99" i="21"/>
  <c r="L99" i="21"/>
  <c r="K99" i="21"/>
  <c r="J99" i="21"/>
  <c r="I99" i="21"/>
  <c r="H99" i="21"/>
  <c r="G99" i="21"/>
  <c r="E99" i="21"/>
  <c r="Z98" i="21"/>
  <c r="X98" i="21"/>
  <c r="V98" i="21"/>
  <c r="T98" i="21"/>
  <c r="R98" i="21"/>
  <c r="P98" i="21"/>
  <c r="N98" i="21"/>
  <c r="N114" i="21" s="1"/>
  <c r="J98" i="21"/>
  <c r="Z94" i="21"/>
  <c r="X94" i="21"/>
  <c r="V94" i="21"/>
  <c r="R94" i="21"/>
  <c r="P94" i="21"/>
  <c r="N94" i="21"/>
  <c r="J94" i="21"/>
  <c r="Z92" i="21"/>
  <c r="T92" i="21"/>
  <c r="P92" i="21"/>
  <c r="L92" i="21"/>
  <c r="H92" i="21"/>
  <c r="F92" i="21"/>
  <c r="R92" i="21" s="1"/>
  <c r="D92" i="21"/>
  <c r="X92" i="21" s="1"/>
  <c r="AA91" i="21"/>
  <c r="Z91" i="21"/>
  <c r="Y91" i="21"/>
  <c r="X91" i="21"/>
  <c r="W91" i="21"/>
  <c r="V91" i="21"/>
  <c r="U91" i="21"/>
  <c r="T91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E91" i="21"/>
  <c r="AA90" i="21"/>
  <c r="Z90" i="21"/>
  <c r="Y90" i="21"/>
  <c r="X90" i="21"/>
  <c r="W90" i="21"/>
  <c r="V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I90" i="21"/>
  <c r="H90" i="21"/>
  <c r="G90" i="21"/>
  <c r="E90" i="21"/>
  <c r="AA89" i="21"/>
  <c r="Z89" i="21"/>
  <c r="Y89" i="21"/>
  <c r="X89" i="21"/>
  <c r="W89" i="21"/>
  <c r="V89" i="21"/>
  <c r="U89" i="21"/>
  <c r="T89" i="21"/>
  <c r="S89" i="21"/>
  <c r="R89" i="21"/>
  <c r="Q89" i="21"/>
  <c r="P89" i="21"/>
  <c r="O89" i="21"/>
  <c r="N89" i="21"/>
  <c r="M89" i="21"/>
  <c r="L89" i="21"/>
  <c r="K89" i="21"/>
  <c r="J89" i="21"/>
  <c r="I89" i="21"/>
  <c r="H89" i="21"/>
  <c r="G89" i="21"/>
  <c r="E89" i="21"/>
  <c r="AA88" i="21"/>
  <c r="Z88" i="21"/>
  <c r="Y88" i="21"/>
  <c r="X88" i="21"/>
  <c r="W88" i="21"/>
  <c r="V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I88" i="21"/>
  <c r="H88" i="21"/>
  <c r="G88" i="21"/>
  <c r="E88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I87" i="21"/>
  <c r="H87" i="21"/>
  <c r="G87" i="21"/>
  <c r="E87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E86" i="21"/>
  <c r="AA85" i="21"/>
  <c r="Z85" i="21"/>
  <c r="Y85" i="21"/>
  <c r="X85" i="21"/>
  <c r="W85" i="21"/>
  <c r="V85" i="21"/>
  <c r="U85" i="21"/>
  <c r="T85" i="21"/>
  <c r="S85" i="21"/>
  <c r="R85" i="21"/>
  <c r="Q85" i="21"/>
  <c r="P85" i="21"/>
  <c r="O85" i="21"/>
  <c r="N85" i="21"/>
  <c r="M85" i="21"/>
  <c r="L85" i="21"/>
  <c r="K85" i="21"/>
  <c r="J85" i="21"/>
  <c r="I85" i="21"/>
  <c r="H85" i="21"/>
  <c r="G85" i="21"/>
  <c r="E85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E84" i="21"/>
  <c r="AA83" i="21"/>
  <c r="Z83" i="21"/>
  <c r="Y83" i="21"/>
  <c r="X83" i="21"/>
  <c r="W83" i="21"/>
  <c r="V83" i="21"/>
  <c r="U83" i="21"/>
  <c r="T83" i="21"/>
  <c r="S83" i="21"/>
  <c r="R83" i="21"/>
  <c r="Q83" i="21"/>
  <c r="P83" i="21"/>
  <c r="O83" i="21"/>
  <c r="N83" i="21"/>
  <c r="M83" i="21"/>
  <c r="L83" i="21"/>
  <c r="K83" i="21"/>
  <c r="J83" i="21"/>
  <c r="I83" i="21"/>
  <c r="H83" i="21"/>
  <c r="G83" i="21"/>
  <c r="E83" i="21"/>
  <c r="AA82" i="21"/>
  <c r="Z82" i="21"/>
  <c r="Y82" i="21"/>
  <c r="X82" i="21"/>
  <c r="W82" i="21"/>
  <c r="V82" i="21"/>
  <c r="U82" i="21"/>
  <c r="T82" i="21"/>
  <c r="S82" i="21"/>
  <c r="R82" i="21"/>
  <c r="Q82" i="21"/>
  <c r="P82" i="21"/>
  <c r="O82" i="21"/>
  <c r="N82" i="21"/>
  <c r="M82" i="21"/>
  <c r="L82" i="21"/>
  <c r="K82" i="21"/>
  <c r="J82" i="21"/>
  <c r="I82" i="21"/>
  <c r="H82" i="21"/>
  <c r="G82" i="21"/>
  <c r="E82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E81" i="21"/>
  <c r="AA80" i="21"/>
  <c r="Z80" i="21"/>
  <c r="Y80" i="21"/>
  <c r="X80" i="2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E80" i="21"/>
  <c r="AA79" i="21"/>
  <c r="Z79" i="21"/>
  <c r="Y79" i="21"/>
  <c r="X79" i="21"/>
  <c r="W79" i="21"/>
  <c r="V79" i="21"/>
  <c r="U79" i="21"/>
  <c r="T79" i="21"/>
  <c r="S79" i="21"/>
  <c r="R79" i="21"/>
  <c r="Q79" i="21"/>
  <c r="P79" i="21"/>
  <c r="O79" i="21"/>
  <c r="N79" i="21"/>
  <c r="M79" i="21"/>
  <c r="L79" i="21"/>
  <c r="K79" i="21"/>
  <c r="J79" i="21"/>
  <c r="I79" i="21"/>
  <c r="H79" i="21"/>
  <c r="G79" i="21"/>
  <c r="E79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E78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E77" i="21"/>
  <c r="Z76" i="21"/>
  <c r="X76" i="21"/>
  <c r="V76" i="21"/>
  <c r="T76" i="21"/>
  <c r="R76" i="21"/>
  <c r="P76" i="21"/>
  <c r="N76" i="21"/>
  <c r="N92" i="21" s="1"/>
  <c r="J76" i="21"/>
  <c r="J92" i="21" s="1"/>
  <c r="Z72" i="21"/>
  <c r="X72" i="21"/>
  <c r="V72" i="21"/>
  <c r="R72" i="21"/>
  <c r="P72" i="21"/>
  <c r="N72" i="21"/>
  <c r="J72" i="21"/>
  <c r="Z70" i="21"/>
  <c r="V70" i="21"/>
  <c r="T70" i="21"/>
  <c r="R70" i="21"/>
  <c r="J70" i="21"/>
  <c r="F70" i="21"/>
  <c r="P70" i="21" s="1"/>
  <c r="D70" i="21"/>
  <c r="X70" i="21" s="1"/>
  <c r="AA69" i="21"/>
  <c r="Z69" i="21"/>
  <c r="Y69" i="21"/>
  <c r="X69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E69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E68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E67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E66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E65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E64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E63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E62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E61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E60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E59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E58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E57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E56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E55" i="21"/>
  <c r="Z54" i="21"/>
  <c r="X54" i="21"/>
  <c r="V54" i="21"/>
  <c r="T54" i="21"/>
  <c r="R54" i="21"/>
  <c r="P54" i="21"/>
  <c r="N54" i="21"/>
  <c r="N70" i="21" s="1"/>
  <c r="J54" i="21"/>
  <c r="Z50" i="21"/>
  <c r="X50" i="21"/>
  <c r="V50" i="21"/>
  <c r="R50" i="21"/>
  <c r="P50" i="21"/>
  <c r="N50" i="21"/>
  <c r="J50" i="21"/>
  <c r="T48" i="21"/>
  <c r="F48" i="21"/>
  <c r="D48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E47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E46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E45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E44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E43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E42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E41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E40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E39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E38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E37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E36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E35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E34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E33" i="21"/>
  <c r="T32" i="21"/>
  <c r="R32" i="21" s="1"/>
  <c r="P32" i="21"/>
  <c r="X28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J11" i="21"/>
  <c r="AH223" i="21"/>
  <c r="AH222" i="21"/>
  <c r="AH221" i="21"/>
  <c r="AH220" i="21"/>
  <c r="AH219" i="21"/>
  <c r="AH218" i="21"/>
  <c r="AH217" i="21"/>
  <c r="AH216" i="21"/>
  <c r="AH215" i="21"/>
  <c r="AH214" i="21"/>
  <c r="AH213" i="21"/>
  <c r="AH212" i="21"/>
  <c r="AH211" i="21"/>
  <c r="AH210" i="21"/>
  <c r="AH209" i="21"/>
  <c r="AH208" i="21"/>
  <c r="AH224" i="21" s="1"/>
  <c r="AH201" i="21"/>
  <c r="AH200" i="21"/>
  <c r="AH199" i="21"/>
  <c r="AH198" i="21"/>
  <c r="AH197" i="21"/>
  <c r="AH196" i="21"/>
  <c r="AH195" i="21"/>
  <c r="AH194" i="21"/>
  <c r="AH193" i="21"/>
  <c r="AH192" i="21"/>
  <c r="AH191" i="21"/>
  <c r="AH190" i="21"/>
  <c r="AH189" i="21"/>
  <c r="AH188" i="21"/>
  <c r="AH187" i="21"/>
  <c r="AH186" i="21"/>
  <c r="AH179" i="21"/>
  <c r="AH178" i="21"/>
  <c r="AH177" i="21"/>
  <c r="AH176" i="21"/>
  <c r="AH175" i="21"/>
  <c r="AH174" i="21"/>
  <c r="AH173" i="21"/>
  <c r="AH172" i="21"/>
  <c r="AH171" i="21"/>
  <c r="AH170" i="21"/>
  <c r="AH169" i="21"/>
  <c r="AH168" i="21"/>
  <c r="AH167" i="21"/>
  <c r="AH166" i="21"/>
  <c r="AH165" i="21"/>
  <c r="AH164" i="21"/>
  <c r="AH157" i="21"/>
  <c r="AH156" i="21"/>
  <c r="AH155" i="21"/>
  <c r="AH154" i="21"/>
  <c r="AH153" i="21"/>
  <c r="AH152" i="21"/>
  <c r="AH151" i="21"/>
  <c r="AH150" i="21"/>
  <c r="AH149" i="21"/>
  <c r="AH148" i="21"/>
  <c r="AH147" i="21"/>
  <c r="AH146" i="21"/>
  <c r="AH145" i="21"/>
  <c r="AH144" i="21"/>
  <c r="AH143" i="21"/>
  <c r="AH142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1" i="21"/>
  <c r="AH90" i="21"/>
  <c r="AH89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47" i="21"/>
  <c r="AH46" i="21"/>
  <c r="AH45" i="21"/>
  <c r="AH44" i="21"/>
  <c r="AH43" i="21"/>
  <c r="AH42" i="21"/>
  <c r="AH41" i="21"/>
  <c r="AH40" i="21"/>
  <c r="N28" i="21"/>
  <c r="J28" i="21"/>
  <c r="R28" i="21"/>
  <c r="P28" i="21"/>
  <c r="AH18" i="21"/>
  <c r="AH19" i="21"/>
  <c r="AH20" i="21"/>
  <c r="AH21" i="21"/>
  <c r="AH22" i="21"/>
  <c r="AH23" i="21"/>
  <c r="AH24" i="21"/>
  <c r="AH25" i="21"/>
  <c r="Z18" i="21"/>
  <c r="Z19" i="21"/>
  <c r="Z20" i="21"/>
  <c r="Z21" i="21"/>
  <c r="Z22" i="21"/>
  <c r="Z23" i="21"/>
  <c r="Z24" i="21"/>
  <c r="Z25" i="21"/>
  <c r="X18" i="21"/>
  <c r="X19" i="21"/>
  <c r="X20" i="21"/>
  <c r="X21" i="21"/>
  <c r="X22" i="21"/>
  <c r="X23" i="21"/>
  <c r="X24" i="21"/>
  <c r="X25" i="21"/>
  <c r="V18" i="21"/>
  <c r="V19" i="21"/>
  <c r="V20" i="21"/>
  <c r="V21" i="21"/>
  <c r="V22" i="21"/>
  <c r="V23" i="21"/>
  <c r="V24" i="21"/>
  <c r="V25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11" i="21"/>
  <c r="N18" i="21"/>
  <c r="N19" i="21"/>
  <c r="N20" i="21"/>
  <c r="N21" i="21"/>
  <c r="N22" i="21"/>
  <c r="N23" i="21"/>
  <c r="N24" i="21"/>
  <c r="N25" i="21"/>
  <c r="AA12" i="21"/>
  <c r="AA13" i="21" s="1"/>
  <c r="AA14" i="21" s="1"/>
  <c r="AA15" i="21" s="1"/>
  <c r="AA16" i="21" s="1"/>
  <c r="AA17" i="21" s="1"/>
  <c r="AA18" i="21"/>
  <c r="AA19" i="21"/>
  <c r="AA20" i="21"/>
  <c r="AA21" i="21"/>
  <c r="AA22" i="21"/>
  <c r="AA23" i="21"/>
  <c r="AA24" i="21"/>
  <c r="AA25" i="21"/>
  <c r="AA11" i="21"/>
  <c r="Y12" i="21"/>
  <c r="Y13" i="21" s="1"/>
  <c r="Y14" i="21" s="1"/>
  <c r="Y15" i="21" s="1"/>
  <c r="Y16" i="21" s="1"/>
  <c r="Y17" i="21" s="1"/>
  <c r="Y18" i="21"/>
  <c r="Y19" i="21"/>
  <c r="Y20" i="21"/>
  <c r="Y21" i="21"/>
  <c r="Y22" i="21"/>
  <c r="Y23" i="21"/>
  <c r="Y24" i="21"/>
  <c r="Y25" i="21"/>
  <c r="Y11" i="21"/>
  <c r="W12" i="21"/>
  <c r="W13" i="21" s="1"/>
  <c r="W14" i="21" s="1"/>
  <c r="W15" i="21" s="1"/>
  <c r="W16" i="21" s="1"/>
  <c r="W17" i="21" s="1"/>
  <c r="W18" i="21"/>
  <c r="W19" i="21"/>
  <c r="W20" i="21"/>
  <c r="W21" i="21"/>
  <c r="W22" i="21"/>
  <c r="W23" i="21"/>
  <c r="W24" i="21"/>
  <c r="W25" i="21"/>
  <c r="W11" i="21"/>
  <c r="U12" i="21"/>
  <c r="U13" i="21" s="1"/>
  <c r="U14" i="21" s="1"/>
  <c r="U15" i="21" s="1"/>
  <c r="U16" i="21" s="1"/>
  <c r="U17" i="21" s="1"/>
  <c r="U18" i="21"/>
  <c r="U19" i="21"/>
  <c r="U20" i="21"/>
  <c r="U21" i="21"/>
  <c r="U22" i="21"/>
  <c r="U23" i="21"/>
  <c r="U24" i="21"/>
  <c r="U25" i="21"/>
  <c r="U11" i="21"/>
  <c r="Q12" i="21"/>
  <c r="Q13" i="21" s="1"/>
  <c r="Q14" i="21" s="1"/>
  <c r="Q15" i="21" s="1"/>
  <c r="Q16" i="21" s="1"/>
  <c r="Q17" i="21" s="1"/>
  <c r="Q18" i="21"/>
  <c r="Q19" i="21"/>
  <c r="Q20" i="21"/>
  <c r="Q21" i="21"/>
  <c r="Q22" i="21"/>
  <c r="Q23" i="21"/>
  <c r="Q24" i="21"/>
  <c r="Q25" i="21"/>
  <c r="Q11" i="21"/>
  <c r="O12" i="21"/>
  <c r="O13" i="21" s="1"/>
  <c r="O14" i="21" s="1"/>
  <c r="O15" i="21" s="1"/>
  <c r="O16" i="21" s="1"/>
  <c r="O17" i="21" s="1"/>
  <c r="O18" i="21"/>
  <c r="O19" i="21"/>
  <c r="O20" i="21"/>
  <c r="O21" i="21"/>
  <c r="O22" i="21"/>
  <c r="O23" i="21"/>
  <c r="O24" i="21"/>
  <c r="O25" i="21"/>
  <c r="O11" i="21"/>
  <c r="M12" i="21"/>
  <c r="M13" i="21" s="1"/>
  <c r="M14" i="21" s="1"/>
  <c r="M15" i="21" s="1"/>
  <c r="M16" i="21" s="1"/>
  <c r="M17" i="21" s="1"/>
  <c r="M18" i="21"/>
  <c r="M19" i="21"/>
  <c r="M20" i="21"/>
  <c r="M21" i="21"/>
  <c r="M22" i="21"/>
  <c r="M23" i="21"/>
  <c r="M24" i="21"/>
  <c r="M25" i="21"/>
  <c r="M11" i="21"/>
  <c r="K12" i="21"/>
  <c r="K13" i="21" s="1"/>
  <c r="K14" i="21" s="1"/>
  <c r="K15" i="21" s="1"/>
  <c r="K16" i="21" s="1"/>
  <c r="K17" i="21" s="1"/>
  <c r="K18" i="21"/>
  <c r="K19" i="21"/>
  <c r="K20" i="21"/>
  <c r="K21" i="21"/>
  <c r="K22" i="21"/>
  <c r="K23" i="21"/>
  <c r="K24" i="21"/>
  <c r="K25" i="21"/>
  <c r="K11" i="21"/>
  <c r="I12" i="21"/>
  <c r="I13" i="21" s="1"/>
  <c r="I14" i="21" s="1"/>
  <c r="I15" i="21" s="1"/>
  <c r="I16" i="21" s="1"/>
  <c r="I17" i="21" s="1"/>
  <c r="I18" i="21"/>
  <c r="I19" i="21"/>
  <c r="I20" i="21"/>
  <c r="I21" i="21"/>
  <c r="I22" i="21"/>
  <c r="I23" i="21"/>
  <c r="I24" i="21"/>
  <c r="I25" i="21"/>
  <c r="I11" i="21"/>
  <c r="J18" i="21"/>
  <c r="J19" i="21"/>
  <c r="J20" i="21"/>
  <c r="J21" i="21"/>
  <c r="J22" i="21"/>
  <c r="J23" i="21"/>
  <c r="J24" i="21"/>
  <c r="J25" i="21"/>
  <c r="L12" i="21"/>
  <c r="L13" i="21" s="1"/>
  <c r="L18" i="21"/>
  <c r="L19" i="21"/>
  <c r="L20" i="21"/>
  <c r="L21" i="21"/>
  <c r="L22" i="21"/>
  <c r="L23" i="21"/>
  <c r="L24" i="21"/>
  <c r="L25" i="21"/>
  <c r="L11" i="21"/>
  <c r="H12" i="21"/>
  <c r="H13" i="21" s="1"/>
  <c r="H14" i="21" s="1"/>
  <c r="H15" i="21" s="1"/>
  <c r="H16" i="21" s="1"/>
  <c r="H17" i="21" s="1"/>
  <c r="H18" i="21"/>
  <c r="H19" i="21"/>
  <c r="H20" i="21"/>
  <c r="H21" i="21"/>
  <c r="H22" i="21"/>
  <c r="H23" i="21"/>
  <c r="H24" i="21"/>
  <c r="H25" i="21"/>
  <c r="H11" i="21"/>
  <c r="T25" i="21"/>
  <c r="T24" i="21"/>
  <c r="T23" i="21"/>
  <c r="T22" i="21"/>
  <c r="T21" i="21"/>
  <c r="T20" i="21"/>
  <c r="T19" i="21"/>
  <c r="T18" i="21"/>
  <c r="T15" i="21"/>
  <c r="J15" i="21" s="1"/>
  <c r="T11" i="21"/>
  <c r="T26" i="21"/>
  <c r="T14" i="21" s="1"/>
  <c r="J14" i="21" s="1"/>
  <c r="AF223" i="21"/>
  <c r="AE223" i="21"/>
  <c r="AF222" i="21"/>
  <c r="AE222" i="21"/>
  <c r="AF221" i="21"/>
  <c r="AE221" i="21"/>
  <c r="AF220" i="21"/>
  <c r="AE220" i="21"/>
  <c r="AF219" i="21"/>
  <c r="AE219" i="21"/>
  <c r="AF218" i="21"/>
  <c r="AE218" i="21"/>
  <c r="AF217" i="21"/>
  <c r="AE217" i="21"/>
  <c r="AF216" i="21"/>
  <c r="AE216" i="21"/>
  <c r="AF215" i="21"/>
  <c r="AE215" i="21"/>
  <c r="AF214" i="21"/>
  <c r="AE214" i="21"/>
  <c r="AF213" i="21"/>
  <c r="AE213" i="21"/>
  <c r="AF212" i="21"/>
  <c r="AE212" i="21"/>
  <c r="AF211" i="21"/>
  <c r="AE211" i="21"/>
  <c r="AF210" i="21"/>
  <c r="AE210" i="21"/>
  <c r="AF209" i="21"/>
  <c r="AE209" i="21"/>
  <c r="AF208" i="21"/>
  <c r="AE208" i="21"/>
  <c r="AE224" i="21" s="1"/>
  <c r="AF201" i="21"/>
  <c r="AE201" i="21"/>
  <c r="AF200" i="21"/>
  <c r="AE200" i="21"/>
  <c r="AF199" i="21"/>
  <c r="AE199" i="21"/>
  <c r="AF198" i="21"/>
  <c r="AE198" i="21"/>
  <c r="AF197" i="21"/>
  <c r="AE197" i="21"/>
  <c r="AF196" i="21"/>
  <c r="AE196" i="21"/>
  <c r="AF195" i="21"/>
  <c r="AE195" i="21"/>
  <c r="AF194" i="21"/>
  <c r="AE194" i="21"/>
  <c r="AF193" i="21"/>
  <c r="AE193" i="21"/>
  <c r="AF192" i="21"/>
  <c r="AE192" i="21"/>
  <c r="AF191" i="21"/>
  <c r="AE191" i="21"/>
  <c r="AF190" i="21"/>
  <c r="AE190" i="21"/>
  <c r="AF189" i="21"/>
  <c r="AE189" i="21"/>
  <c r="AF188" i="21"/>
  <c r="AE188" i="21"/>
  <c r="AF187" i="21"/>
  <c r="AE187" i="21"/>
  <c r="AF186" i="21"/>
  <c r="AE186" i="21"/>
  <c r="AE202" i="21" s="1"/>
  <c r="AF179" i="21"/>
  <c r="AE179" i="21"/>
  <c r="AF178" i="21"/>
  <c r="AE178" i="21"/>
  <c r="AF177" i="21"/>
  <c r="AE177" i="21"/>
  <c r="AF176" i="21"/>
  <c r="AE176" i="21"/>
  <c r="AF175" i="21"/>
  <c r="AE175" i="21"/>
  <c r="AF174" i="21"/>
  <c r="AE174" i="21"/>
  <c r="AF173" i="21"/>
  <c r="AE173" i="21"/>
  <c r="AF172" i="21"/>
  <c r="AE172" i="21"/>
  <c r="AF171" i="21"/>
  <c r="AE171" i="21"/>
  <c r="AF170" i="21"/>
  <c r="AE170" i="21"/>
  <c r="AF169" i="21"/>
  <c r="AE169" i="21"/>
  <c r="AF168" i="21"/>
  <c r="AE168" i="21"/>
  <c r="AF167" i="21"/>
  <c r="AE167" i="21"/>
  <c r="AF166" i="21"/>
  <c r="AE166" i="21"/>
  <c r="AF165" i="21"/>
  <c r="AE165" i="21"/>
  <c r="AF164" i="21"/>
  <c r="AE164" i="21"/>
  <c r="AE180" i="21" s="1"/>
  <c r="AF158" i="21"/>
  <c r="AF157" i="21"/>
  <c r="AE157" i="21"/>
  <c r="AF156" i="21"/>
  <c r="AE156" i="21"/>
  <c r="AF155" i="21"/>
  <c r="AE155" i="21"/>
  <c r="AF154" i="21"/>
  <c r="AE154" i="21"/>
  <c r="AF153" i="21"/>
  <c r="AE153" i="21"/>
  <c r="AF152" i="21"/>
  <c r="AE152" i="21"/>
  <c r="AF151" i="21"/>
  <c r="AE151" i="21"/>
  <c r="AF150" i="21"/>
  <c r="AE150" i="21"/>
  <c r="AF149" i="21"/>
  <c r="AE149" i="21"/>
  <c r="AF148" i="21"/>
  <c r="AE148" i="21"/>
  <c r="AF147" i="21"/>
  <c r="AE147" i="21"/>
  <c r="AF146" i="21"/>
  <c r="AE146" i="21"/>
  <c r="AF145" i="21"/>
  <c r="AE145" i="21"/>
  <c r="AF144" i="21"/>
  <c r="AE144" i="21"/>
  <c r="AF143" i="21"/>
  <c r="AE143" i="21"/>
  <c r="AF142" i="21"/>
  <c r="AE142" i="21"/>
  <c r="AE158" i="21" s="1"/>
  <c r="AF136" i="21"/>
  <c r="AF135" i="21"/>
  <c r="AE135" i="21"/>
  <c r="AF134" i="21"/>
  <c r="AE134" i="21"/>
  <c r="AF133" i="21"/>
  <c r="AE133" i="21"/>
  <c r="AF132" i="21"/>
  <c r="AE132" i="21"/>
  <c r="AF131" i="21"/>
  <c r="AE131" i="21"/>
  <c r="AF130" i="21"/>
  <c r="AE130" i="21"/>
  <c r="AF129" i="21"/>
  <c r="AE129" i="21"/>
  <c r="AF128" i="21"/>
  <c r="AE128" i="21"/>
  <c r="AF127" i="21"/>
  <c r="AE127" i="21"/>
  <c r="AF126" i="21"/>
  <c r="AE126" i="21"/>
  <c r="AF125" i="21"/>
  <c r="AE125" i="21"/>
  <c r="AF124" i="21"/>
  <c r="AE124" i="21"/>
  <c r="AF123" i="21"/>
  <c r="AE123" i="21"/>
  <c r="AF122" i="21"/>
  <c r="AE122" i="21"/>
  <c r="AF121" i="21"/>
  <c r="AE121" i="21"/>
  <c r="AF120" i="21"/>
  <c r="AE120" i="21"/>
  <c r="AE136" i="21" s="1"/>
  <c r="AF113" i="21"/>
  <c r="AE113" i="21"/>
  <c r="AF112" i="21"/>
  <c r="AE112" i="21"/>
  <c r="AF111" i="21"/>
  <c r="AE111" i="21"/>
  <c r="AF110" i="21"/>
  <c r="AE110" i="21"/>
  <c r="AF109" i="21"/>
  <c r="AE109" i="21"/>
  <c r="AF108" i="21"/>
  <c r="AE108" i="21"/>
  <c r="AF107" i="21"/>
  <c r="AE107" i="21"/>
  <c r="AF106" i="21"/>
  <c r="AE106" i="21"/>
  <c r="AF105" i="21"/>
  <c r="AE105" i="21"/>
  <c r="AF104" i="21"/>
  <c r="AE104" i="21"/>
  <c r="AF103" i="21"/>
  <c r="AE103" i="21"/>
  <c r="AF102" i="21"/>
  <c r="AE102" i="21"/>
  <c r="AF101" i="21"/>
  <c r="AE101" i="21"/>
  <c r="AF100" i="21"/>
  <c r="AE100" i="21"/>
  <c r="AF99" i="21"/>
  <c r="AE99" i="21"/>
  <c r="AF98" i="21"/>
  <c r="AE98" i="21"/>
  <c r="AE114" i="21" s="1"/>
  <c r="AF92" i="21"/>
  <c r="AF91" i="21"/>
  <c r="AE91" i="21"/>
  <c r="AF90" i="21"/>
  <c r="AE90" i="21"/>
  <c r="AF89" i="21"/>
  <c r="AE89" i="21"/>
  <c r="AF88" i="21"/>
  <c r="AE88" i="21"/>
  <c r="AF87" i="21"/>
  <c r="AE87" i="21"/>
  <c r="AF86" i="21"/>
  <c r="AE86" i="21"/>
  <c r="AF85" i="21"/>
  <c r="AE85" i="21"/>
  <c r="AF84" i="21"/>
  <c r="AE84" i="21"/>
  <c r="AF83" i="21"/>
  <c r="AE83" i="21"/>
  <c r="AF82" i="21"/>
  <c r="AE82" i="21"/>
  <c r="AF81" i="21"/>
  <c r="AE81" i="21"/>
  <c r="AF80" i="21"/>
  <c r="AE80" i="21"/>
  <c r="AF79" i="21"/>
  <c r="AE79" i="21"/>
  <c r="AF78" i="21"/>
  <c r="AE78" i="21"/>
  <c r="AF77" i="21"/>
  <c r="AE77" i="21"/>
  <c r="AF76" i="21"/>
  <c r="AE76" i="21"/>
  <c r="AE92" i="21" s="1"/>
  <c r="AF70" i="21"/>
  <c r="AF69" i="21"/>
  <c r="AE69" i="21"/>
  <c r="AF68" i="21"/>
  <c r="AE68" i="21"/>
  <c r="AF67" i="21"/>
  <c r="AE67" i="21"/>
  <c r="AF66" i="21"/>
  <c r="AE66" i="21"/>
  <c r="AF65" i="21"/>
  <c r="AE65" i="21"/>
  <c r="AF64" i="21"/>
  <c r="AE64" i="21"/>
  <c r="AF63" i="21"/>
  <c r="AE63" i="21"/>
  <c r="AF62" i="21"/>
  <c r="AE62" i="21"/>
  <c r="AF61" i="21"/>
  <c r="AE61" i="21"/>
  <c r="AF60" i="21"/>
  <c r="AE60" i="21"/>
  <c r="AF59" i="21"/>
  <c r="AE59" i="21"/>
  <c r="AF58" i="21"/>
  <c r="AE58" i="21"/>
  <c r="AF57" i="21"/>
  <c r="AE57" i="21"/>
  <c r="AF56" i="21"/>
  <c r="AE56" i="21"/>
  <c r="AF55" i="21"/>
  <c r="AE55" i="21"/>
  <c r="AF54" i="21"/>
  <c r="AE54" i="21"/>
  <c r="AE70" i="21" s="1"/>
  <c r="AF48" i="21"/>
  <c r="AF47" i="21"/>
  <c r="AE47" i="21"/>
  <c r="AF46" i="21"/>
  <c r="AE46" i="21"/>
  <c r="AF45" i="21"/>
  <c r="AE45" i="21"/>
  <c r="AF44" i="21"/>
  <c r="AE44" i="21"/>
  <c r="AF43" i="21"/>
  <c r="AE43" i="21"/>
  <c r="AF42" i="21"/>
  <c r="AE42" i="21"/>
  <c r="AF41" i="21"/>
  <c r="AE41" i="21"/>
  <c r="AF40" i="21"/>
  <c r="AE40" i="21"/>
  <c r="AF39" i="21"/>
  <c r="AE39" i="21"/>
  <c r="AF38" i="21"/>
  <c r="AE38" i="21"/>
  <c r="AF37" i="21"/>
  <c r="AE37" i="21"/>
  <c r="AF36" i="21"/>
  <c r="AE36" i="21"/>
  <c r="AF35" i="21"/>
  <c r="AE35" i="21"/>
  <c r="AF34" i="21"/>
  <c r="AE34" i="21"/>
  <c r="AF33" i="21"/>
  <c r="AE33" i="21"/>
  <c r="AF32" i="21"/>
  <c r="AE32" i="21"/>
  <c r="AE48" i="21" s="1"/>
  <c r="F26" i="21"/>
  <c r="D26" i="21"/>
  <c r="Z26" i="21" s="1"/>
  <c r="AF25" i="21"/>
  <c r="AE25" i="21"/>
  <c r="G25" i="21"/>
  <c r="E25" i="21"/>
  <c r="AF24" i="21"/>
  <c r="AE24" i="21"/>
  <c r="G24" i="21"/>
  <c r="E24" i="21"/>
  <c r="AF23" i="21"/>
  <c r="AE23" i="21"/>
  <c r="G23" i="21"/>
  <c r="E23" i="21"/>
  <c r="AF22" i="21"/>
  <c r="AE22" i="21"/>
  <c r="G22" i="21"/>
  <c r="E22" i="21"/>
  <c r="AF21" i="21"/>
  <c r="AE21" i="21"/>
  <c r="G21" i="21"/>
  <c r="E21" i="21"/>
  <c r="AF20" i="21"/>
  <c r="AE20" i="21"/>
  <c r="G20" i="21"/>
  <c r="E20" i="21"/>
  <c r="AF19" i="21"/>
  <c r="AE19" i="21"/>
  <c r="G19" i="21"/>
  <c r="E19" i="21"/>
  <c r="AF18" i="21"/>
  <c r="AE18" i="21"/>
  <c r="G18" i="21"/>
  <c r="E18" i="21"/>
  <c r="AF17" i="21"/>
  <c r="AE17" i="21"/>
  <c r="G17" i="21"/>
  <c r="E17" i="21"/>
  <c r="AF16" i="21"/>
  <c r="AE16" i="21"/>
  <c r="G16" i="21"/>
  <c r="E16" i="21"/>
  <c r="AF15" i="21"/>
  <c r="AE15" i="21"/>
  <c r="G15" i="21"/>
  <c r="E15" i="21"/>
  <c r="AF14" i="21"/>
  <c r="AE14" i="21"/>
  <c r="G14" i="21"/>
  <c r="E14" i="21"/>
  <c r="AF13" i="21"/>
  <c r="AE13" i="21"/>
  <c r="G13" i="21"/>
  <c r="E13" i="21"/>
  <c r="AF12" i="21"/>
  <c r="AE12" i="21"/>
  <c r="G12" i="21"/>
  <c r="E12" i="21"/>
  <c r="AF11" i="21"/>
  <c r="AE11" i="21"/>
  <c r="G11" i="21"/>
  <c r="E11" i="21"/>
  <c r="AE10" i="21"/>
  <c r="AE26" i="21" s="1"/>
  <c r="P10" i="21"/>
  <c r="T6" i="21"/>
  <c r="N6" i="21"/>
  <c r="G6" i="21"/>
  <c r="B6" i="21"/>
  <c r="T5" i="21"/>
  <c r="N5" i="21"/>
  <c r="G5" i="21"/>
  <c r="B5" i="21"/>
  <c r="J3" i="21"/>
  <c r="E2" i="21"/>
  <c r="F6" i="6"/>
  <c r="E6" i="6"/>
  <c r="D6" i="6"/>
  <c r="B6" i="6"/>
  <c r="F5" i="6"/>
  <c r="E5" i="6"/>
  <c r="D5" i="6"/>
  <c r="B5" i="6"/>
  <c r="AD223" i="16"/>
  <c r="AC223" i="16"/>
  <c r="Y223" i="16"/>
  <c r="X223" i="16"/>
  <c r="W223" i="16"/>
  <c r="V223" i="16"/>
  <c r="U223" i="16"/>
  <c r="T223" i="16"/>
  <c r="S223" i="16"/>
  <c r="R223" i="16"/>
  <c r="Q223" i="16"/>
  <c r="P223" i="16"/>
  <c r="O223" i="16"/>
  <c r="N223" i="16"/>
  <c r="M223" i="16"/>
  <c r="K223" i="16"/>
  <c r="J223" i="16"/>
  <c r="I223" i="16"/>
  <c r="G223" i="16"/>
  <c r="E223" i="16"/>
  <c r="AD222" i="16"/>
  <c r="AC222" i="16"/>
  <c r="Y222" i="16"/>
  <c r="X222" i="16"/>
  <c r="W222" i="16"/>
  <c r="V222" i="16"/>
  <c r="U222" i="16"/>
  <c r="T222" i="16"/>
  <c r="S222" i="16"/>
  <c r="R222" i="16"/>
  <c r="Q222" i="16"/>
  <c r="P222" i="16"/>
  <c r="O222" i="16"/>
  <c r="N222" i="16"/>
  <c r="M222" i="16"/>
  <c r="K222" i="16"/>
  <c r="J222" i="16"/>
  <c r="I222" i="16"/>
  <c r="G222" i="16"/>
  <c r="E222" i="16"/>
  <c r="AD221" i="16"/>
  <c r="AC221" i="16"/>
  <c r="Y221" i="16"/>
  <c r="X221" i="16"/>
  <c r="W221" i="16"/>
  <c r="V221" i="16"/>
  <c r="U221" i="16"/>
  <c r="T221" i="16"/>
  <c r="S221" i="16"/>
  <c r="R221" i="16"/>
  <c r="Q221" i="16"/>
  <c r="P221" i="16"/>
  <c r="O221" i="16"/>
  <c r="N221" i="16"/>
  <c r="M221" i="16"/>
  <c r="K221" i="16"/>
  <c r="J221" i="16"/>
  <c r="I221" i="16"/>
  <c r="G221" i="16"/>
  <c r="E221" i="16"/>
  <c r="AD220" i="16"/>
  <c r="AC220" i="16"/>
  <c r="Y220" i="16"/>
  <c r="X220" i="16"/>
  <c r="W220" i="16"/>
  <c r="V220" i="16"/>
  <c r="U220" i="16"/>
  <c r="T220" i="16"/>
  <c r="S220" i="16"/>
  <c r="R220" i="16"/>
  <c r="Q220" i="16"/>
  <c r="P220" i="16"/>
  <c r="O220" i="16"/>
  <c r="N220" i="16"/>
  <c r="M220" i="16"/>
  <c r="K220" i="16"/>
  <c r="J220" i="16"/>
  <c r="I220" i="16"/>
  <c r="G220" i="16"/>
  <c r="E220" i="16"/>
  <c r="AD219" i="16"/>
  <c r="AC219" i="16"/>
  <c r="Y219" i="16"/>
  <c r="X219" i="16"/>
  <c r="W219" i="16"/>
  <c r="V219" i="16"/>
  <c r="U219" i="16"/>
  <c r="T219" i="16"/>
  <c r="S219" i="16"/>
  <c r="R219" i="16"/>
  <c r="Q219" i="16"/>
  <c r="P219" i="16"/>
  <c r="O219" i="16"/>
  <c r="N219" i="16"/>
  <c r="M219" i="16"/>
  <c r="K219" i="16"/>
  <c r="J219" i="16"/>
  <c r="I219" i="16"/>
  <c r="G219" i="16"/>
  <c r="E219" i="16"/>
  <c r="AD218" i="16"/>
  <c r="AC218" i="16"/>
  <c r="Y218" i="16"/>
  <c r="X218" i="16"/>
  <c r="W218" i="16"/>
  <c r="V218" i="16"/>
  <c r="U218" i="16"/>
  <c r="T218" i="16"/>
  <c r="S218" i="16"/>
  <c r="R218" i="16"/>
  <c r="Q218" i="16"/>
  <c r="P218" i="16"/>
  <c r="O218" i="16"/>
  <c r="N218" i="16"/>
  <c r="M218" i="16"/>
  <c r="K218" i="16"/>
  <c r="J218" i="16"/>
  <c r="I218" i="16"/>
  <c r="G218" i="16"/>
  <c r="E218" i="16"/>
  <c r="AD217" i="16"/>
  <c r="AC217" i="16"/>
  <c r="Y217" i="16"/>
  <c r="X217" i="16"/>
  <c r="W217" i="16"/>
  <c r="V217" i="16"/>
  <c r="U217" i="16"/>
  <c r="T217" i="16"/>
  <c r="S217" i="16"/>
  <c r="R217" i="16"/>
  <c r="Q217" i="16"/>
  <c r="P217" i="16"/>
  <c r="O217" i="16"/>
  <c r="N217" i="16"/>
  <c r="M217" i="16"/>
  <c r="K217" i="16"/>
  <c r="J217" i="16"/>
  <c r="I217" i="16"/>
  <c r="G217" i="16"/>
  <c r="E217" i="16"/>
  <c r="AD216" i="16"/>
  <c r="AC216" i="16"/>
  <c r="Y216" i="16"/>
  <c r="X216" i="16"/>
  <c r="W216" i="16"/>
  <c r="V216" i="16"/>
  <c r="U216" i="16"/>
  <c r="T216" i="16"/>
  <c r="S216" i="16"/>
  <c r="R216" i="16"/>
  <c r="Q216" i="16"/>
  <c r="P216" i="16"/>
  <c r="O216" i="16"/>
  <c r="N216" i="16"/>
  <c r="M216" i="16"/>
  <c r="K216" i="16"/>
  <c r="J216" i="16"/>
  <c r="I216" i="16"/>
  <c r="G216" i="16"/>
  <c r="E216" i="16"/>
  <c r="AD215" i="16"/>
  <c r="AC215" i="16"/>
  <c r="Y215" i="16"/>
  <c r="X215" i="16"/>
  <c r="W215" i="16"/>
  <c r="V215" i="16"/>
  <c r="U215" i="16"/>
  <c r="T215" i="16"/>
  <c r="S215" i="16"/>
  <c r="R215" i="16"/>
  <c r="Q215" i="16"/>
  <c r="P215" i="16"/>
  <c r="O215" i="16"/>
  <c r="N215" i="16"/>
  <c r="M215" i="16"/>
  <c r="K215" i="16"/>
  <c r="J215" i="16"/>
  <c r="I215" i="16"/>
  <c r="G215" i="16"/>
  <c r="E215" i="16"/>
  <c r="AD214" i="16"/>
  <c r="AC214" i="16"/>
  <c r="Y214" i="16"/>
  <c r="X214" i="16"/>
  <c r="W214" i="16"/>
  <c r="V214" i="16"/>
  <c r="U214" i="16"/>
  <c r="T214" i="16"/>
  <c r="S214" i="16"/>
  <c r="R214" i="16"/>
  <c r="Q214" i="16"/>
  <c r="P214" i="16"/>
  <c r="O214" i="16"/>
  <c r="N214" i="16"/>
  <c r="M214" i="16"/>
  <c r="K214" i="16"/>
  <c r="J214" i="16"/>
  <c r="I214" i="16"/>
  <c r="G214" i="16"/>
  <c r="E214" i="16"/>
  <c r="AD213" i="16"/>
  <c r="AC213" i="16"/>
  <c r="Y213" i="16"/>
  <c r="X213" i="16"/>
  <c r="W213" i="16"/>
  <c r="V213" i="16"/>
  <c r="U213" i="16"/>
  <c r="T213" i="16"/>
  <c r="S213" i="16"/>
  <c r="R213" i="16"/>
  <c r="Q213" i="16"/>
  <c r="P213" i="16"/>
  <c r="O213" i="16"/>
  <c r="N213" i="16"/>
  <c r="M213" i="16"/>
  <c r="K213" i="16"/>
  <c r="J213" i="16"/>
  <c r="I213" i="16"/>
  <c r="G213" i="16"/>
  <c r="E213" i="16"/>
  <c r="AD212" i="16"/>
  <c r="AC212" i="16"/>
  <c r="Y212" i="16"/>
  <c r="X212" i="16"/>
  <c r="W212" i="16"/>
  <c r="V212" i="16"/>
  <c r="U212" i="16"/>
  <c r="T212" i="16"/>
  <c r="S212" i="16"/>
  <c r="R212" i="16"/>
  <c r="Q212" i="16"/>
  <c r="P212" i="16"/>
  <c r="O212" i="16"/>
  <c r="N212" i="16"/>
  <c r="M212" i="16"/>
  <c r="K212" i="16"/>
  <c r="J212" i="16"/>
  <c r="I212" i="16"/>
  <c r="G212" i="16"/>
  <c r="E212" i="16"/>
  <c r="AD211" i="16"/>
  <c r="AC211" i="16"/>
  <c r="Y211" i="16"/>
  <c r="X211" i="16"/>
  <c r="W211" i="16"/>
  <c r="V211" i="16"/>
  <c r="U211" i="16"/>
  <c r="T211" i="16"/>
  <c r="S211" i="16"/>
  <c r="R211" i="16"/>
  <c r="Q211" i="16"/>
  <c r="P211" i="16"/>
  <c r="O211" i="16"/>
  <c r="N211" i="16"/>
  <c r="M211" i="16"/>
  <c r="K211" i="16"/>
  <c r="J211" i="16"/>
  <c r="I211" i="16"/>
  <c r="G211" i="16"/>
  <c r="E211" i="16"/>
  <c r="AD210" i="16"/>
  <c r="AC210" i="16"/>
  <c r="Y210" i="16"/>
  <c r="X210" i="16"/>
  <c r="W210" i="16"/>
  <c r="V210" i="16"/>
  <c r="U210" i="16"/>
  <c r="T210" i="16"/>
  <c r="S210" i="16"/>
  <c r="R210" i="16"/>
  <c r="Q210" i="16"/>
  <c r="P210" i="16"/>
  <c r="O210" i="16"/>
  <c r="N210" i="16"/>
  <c r="M210" i="16"/>
  <c r="K210" i="16"/>
  <c r="J210" i="16"/>
  <c r="I210" i="16"/>
  <c r="G210" i="16"/>
  <c r="E210" i="16"/>
  <c r="AD209" i="16"/>
  <c r="AC209" i="16"/>
  <c r="Y209" i="16"/>
  <c r="X209" i="16"/>
  <c r="W209" i="16"/>
  <c r="V209" i="16"/>
  <c r="U209" i="16"/>
  <c r="T209" i="16"/>
  <c r="S209" i="16"/>
  <c r="R209" i="16"/>
  <c r="Q209" i="16"/>
  <c r="P209" i="16"/>
  <c r="O209" i="16"/>
  <c r="N209" i="16"/>
  <c r="M209" i="16"/>
  <c r="K209" i="16"/>
  <c r="J209" i="16"/>
  <c r="I209" i="16"/>
  <c r="G209" i="16"/>
  <c r="E209" i="16"/>
  <c r="AD208" i="16"/>
  <c r="AC208" i="16"/>
  <c r="X208" i="16"/>
  <c r="V208" i="16"/>
  <c r="P208" i="16"/>
  <c r="J208" i="16"/>
  <c r="T208" i="16" s="1"/>
  <c r="AD201" i="16"/>
  <c r="AC201" i="16"/>
  <c r="Y201" i="16"/>
  <c r="X201" i="16"/>
  <c r="W201" i="16"/>
  <c r="V201" i="16"/>
  <c r="U201" i="16"/>
  <c r="T201" i="16"/>
  <c r="S201" i="16"/>
  <c r="R201" i="16"/>
  <c r="Q201" i="16"/>
  <c r="P201" i="16"/>
  <c r="O201" i="16"/>
  <c r="N201" i="16"/>
  <c r="M201" i="16"/>
  <c r="K201" i="16"/>
  <c r="J201" i="16"/>
  <c r="I201" i="16"/>
  <c r="G201" i="16"/>
  <c r="E201" i="16"/>
  <c r="AD200" i="16"/>
  <c r="AC200" i="16"/>
  <c r="Y200" i="16"/>
  <c r="X200" i="16"/>
  <c r="W200" i="16"/>
  <c r="V200" i="16"/>
  <c r="U200" i="16"/>
  <c r="T200" i="16"/>
  <c r="S200" i="16"/>
  <c r="R200" i="16"/>
  <c r="Q200" i="16"/>
  <c r="P200" i="16"/>
  <c r="O200" i="16"/>
  <c r="N200" i="16"/>
  <c r="M200" i="16"/>
  <c r="K200" i="16"/>
  <c r="J200" i="16"/>
  <c r="I200" i="16"/>
  <c r="G200" i="16"/>
  <c r="E200" i="16"/>
  <c r="AD199" i="16"/>
  <c r="AC199" i="16"/>
  <c r="Y199" i="16"/>
  <c r="X199" i="16"/>
  <c r="W199" i="16"/>
  <c r="V199" i="16"/>
  <c r="U199" i="16"/>
  <c r="T199" i="16"/>
  <c r="S199" i="16"/>
  <c r="R199" i="16"/>
  <c r="Q199" i="16"/>
  <c r="P199" i="16"/>
  <c r="O199" i="16"/>
  <c r="N199" i="16"/>
  <c r="M199" i="16"/>
  <c r="K199" i="16"/>
  <c r="J199" i="16"/>
  <c r="I199" i="16"/>
  <c r="G199" i="16"/>
  <c r="E199" i="16"/>
  <c r="AD198" i="16"/>
  <c r="AC198" i="16"/>
  <c r="Y198" i="16"/>
  <c r="X198" i="16"/>
  <c r="W198" i="16"/>
  <c r="V198" i="16"/>
  <c r="U198" i="16"/>
  <c r="T198" i="16"/>
  <c r="S198" i="16"/>
  <c r="R198" i="16"/>
  <c r="Q198" i="16"/>
  <c r="P198" i="16"/>
  <c r="O198" i="16"/>
  <c r="N198" i="16"/>
  <c r="M198" i="16"/>
  <c r="K198" i="16"/>
  <c r="J198" i="16"/>
  <c r="I198" i="16"/>
  <c r="G198" i="16"/>
  <c r="E198" i="16"/>
  <c r="AD197" i="16"/>
  <c r="AC197" i="16"/>
  <c r="Y197" i="16"/>
  <c r="X197" i="16"/>
  <c r="W197" i="16"/>
  <c r="V197" i="16"/>
  <c r="U197" i="16"/>
  <c r="T197" i="16"/>
  <c r="S197" i="16"/>
  <c r="R197" i="16"/>
  <c r="Q197" i="16"/>
  <c r="P197" i="16"/>
  <c r="O197" i="16"/>
  <c r="N197" i="16"/>
  <c r="M197" i="16"/>
  <c r="K197" i="16"/>
  <c r="J197" i="16"/>
  <c r="I197" i="16"/>
  <c r="G197" i="16"/>
  <c r="E197" i="16"/>
  <c r="AD196" i="16"/>
  <c r="AC196" i="16"/>
  <c r="Y196" i="16"/>
  <c r="X196" i="16"/>
  <c r="W196" i="16"/>
  <c r="V196" i="16"/>
  <c r="U196" i="16"/>
  <c r="T196" i="16"/>
  <c r="S196" i="16"/>
  <c r="R196" i="16"/>
  <c r="Q196" i="16"/>
  <c r="P196" i="16"/>
  <c r="O196" i="16"/>
  <c r="N196" i="16"/>
  <c r="M196" i="16"/>
  <c r="K196" i="16"/>
  <c r="J196" i="16"/>
  <c r="I196" i="16"/>
  <c r="G196" i="16"/>
  <c r="E196" i="16"/>
  <c r="AD195" i="16"/>
  <c r="AC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K195" i="16"/>
  <c r="J195" i="16"/>
  <c r="I195" i="16"/>
  <c r="G195" i="16"/>
  <c r="E195" i="16"/>
  <c r="AD194" i="16"/>
  <c r="AC194" i="16"/>
  <c r="Y194" i="16"/>
  <c r="X194" i="16"/>
  <c r="W194" i="16"/>
  <c r="V194" i="16"/>
  <c r="U194" i="16"/>
  <c r="T194" i="16"/>
  <c r="S194" i="16"/>
  <c r="R194" i="16"/>
  <c r="Q194" i="16"/>
  <c r="P194" i="16"/>
  <c r="O194" i="16"/>
  <c r="N194" i="16"/>
  <c r="M194" i="16"/>
  <c r="K194" i="16"/>
  <c r="J194" i="16"/>
  <c r="I194" i="16"/>
  <c r="G194" i="16"/>
  <c r="E194" i="16"/>
  <c r="AD193" i="16"/>
  <c r="AC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K193" i="16"/>
  <c r="J193" i="16"/>
  <c r="I193" i="16"/>
  <c r="G193" i="16"/>
  <c r="E193" i="16"/>
  <c r="AD192" i="16"/>
  <c r="AC192" i="16"/>
  <c r="Y192" i="16"/>
  <c r="X192" i="16"/>
  <c r="W192" i="16"/>
  <c r="V192" i="16"/>
  <c r="U192" i="16"/>
  <c r="T192" i="16"/>
  <c r="S192" i="16"/>
  <c r="R192" i="16"/>
  <c r="Q192" i="16"/>
  <c r="P192" i="16"/>
  <c r="O192" i="16"/>
  <c r="N192" i="16"/>
  <c r="M192" i="16"/>
  <c r="K192" i="16"/>
  <c r="J192" i="16"/>
  <c r="I192" i="16"/>
  <c r="G192" i="16"/>
  <c r="E192" i="16"/>
  <c r="AD191" i="16"/>
  <c r="AC191" i="16"/>
  <c r="Y191" i="16"/>
  <c r="X191" i="16"/>
  <c r="W191" i="16"/>
  <c r="V191" i="16"/>
  <c r="U191" i="16"/>
  <c r="T191" i="16"/>
  <c r="S191" i="16"/>
  <c r="R191" i="16"/>
  <c r="Q191" i="16"/>
  <c r="P191" i="16"/>
  <c r="O191" i="16"/>
  <c r="N191" i="16"/>
  <c r="M191" i="16"/>
  <c r="K191" i="16"/>
  <c r="J191" i="16"/>
  <c r="I191" i="16"/>
  <c r="G191" i="16"/>
  <c r="E191" i="16"/>
  <c r="AD190" i="16"/>
  <c r="AC190" i="16"/>
  <c r="Y190" i="16"/>
  <c r="X190" i="16"/>
  <c r="W190" i="16"/>
  <c r="V190" i="16"/>
  <c r="U190" i="16"/>
  <c r="T190" i="16"/>
  <c r="S190" i="16"/>
  <c r="R190" i="16"/>
  <c r="Q190" i="16"/>
  <c r="P190" i="16"/>
  <c r="O190" i="16"/>
  <c r="N190" i="16"/>
  <c r="M190" i="16"/>
  <c r="K190" i="16"/>
  <c r="J190" i="16"/>
  <c r="I190" i="16"/>
  <c r="G190" i="16"/>
  <c r="E190" i="16"/>
  <c r="AD189" i="16"/>
  <c r="AC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K189" i="16"/>
  <c r="J189" i="16"/>
  <c r="I189" i="16"/>
  <c r="G189" i="16"/>
  <c r="E189" i="16"/>
  <c r="AD188" i="16"/>
  <c r="AC188" i="16"/>
  <c r="Y188" i="16"/>
  <c r="X188" i="16"/>
  <c r="W188" i="16"/>
  <c r="V188" i="16"/>
  <c r="U188" i="16"/>
  <c r="T188" i="16"/>
  <c r="S188" i="16"/>
  <c r="R188" i="16"/>
  <c r="Q188" i="16"/>
  <c r="P188" i="16"/>
  <c r="O188" i="16"/>
  <c r="N188" i="16"/>
  <c r="M188" i="16"/>
  <c r="K188" i="16"/>
  <c r="J188" i="16"/>
  <c r="I188" i="16"/>
  <c r="G188" i="16"/>
  <c r="E188" i="16"/>
  <c r="AD187" i="16"/>
  <c r="AC187" i="16"/>
  <c r="Y187" i="16"/>
  <c r="X187" i="16"/>
  <c r="W187" i="16"/>
  <c r="V187" i="16"/>
  <c r="U187" i="16"/>
  <c r="T187" i="16"/>
  <c r="S187" i="16"/>
  <c r="R187" i="16"/>
  <c r="Q187" i="16"/>
  <c r="P187" i="16"/>
  <c r="O187" i="16"/>
  <c r="N187" i="16"/>
  <c r="M187" i="16"/>
  <c r="K187" i="16"/>
  <c r="J187" i="16"/>
  <c r="I187" i="16"/>
  <c r="G187" i="16"/>
  <c r="E187" i="16"/>
  <c r="AD186" i="16"/>
  <c r="AC186" i="16"/>
  <c r="X186" i="16"/>
  <c r="V186" i="16"/>
  <c r="P186" i="16"/>
  <c r="J186" i="16"/>
  <c r="T186" i="16" s="1"/>
  <c r="AD179" i="16"/>
  <c r="AC179" i="16"/>
  <c r="Y179" i="16"/>
  <c r="X179" i="16"/>
  <c r="W179" i="16"/>
  <c r="V179" i="16"/>
  <c r="U179" i="16"/>
  <c r="T179" i="16"/>
  <c r="S179" i="16"/>
  <c r="R179" i="16"/>
  <c r="Q179" i="16"/>
  <c r="P179" i="16"/>
  <c r="O179" i="16"/>
  <c r="N179" i="16"/>
  <c r="M179" i="16"/>
  <c r="K179" i="16"/>
  <c r="J179" i="16"/>
  <c r="I179" i="16"/>
  <c r="G179" i="16"/>
  <c r="E179" i="16"/>
  <c r="AD178" i="16"/>
  <c r="AC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K178" i="16"/>
  <c r="J178" i="16"/>
  <c r="I178" i="16"/>
  <c r="G178" i="16"/>
  <c r="E178" i="16"/>
  <c r="AD177" i="16"/>
  <c r="AC177" i="16"/>
  <c r="Y177" i="16"/>
  <c r="X177" i="16"/>
  <c r="W177" i="16"/>
  <c r="V177" i="16"/>
  <c r="U177" i="16"/>
  <c r="T177" i="16"/>
  <c r="S177" i="16"/>
  <c r="R177" i="16"/>
  <c r="Q177" i="16"/>
  <c r="P177" i="16"/>
  <c r="O177" i="16"/>
  <c r="N177" i="16"/>
  <c r="M177" i="16"/>
  <c r="K177" i="16"/>
  <c r="J177" i="16"/>
  <c r="I177" i="16"/>
  <c r="G177" i="16"/>
  <c r="E177" i="16"/>
  <c r="AD176" i="16"/>
  <c r="AC176" i="16"/>
  <c r="Y176" i="16"/>
  <c r="X176" i="16"/>
  <c r="W176" i="16"/>
  <c r="V176" i="16"/>
  <c r="U176" i="16"/>
  <c r="T176" i="16"/>
  <c r="S176" i="16"/>
  <c r="R176" i="16"/>
  <c r="Q176" i="16"/>
  <c r="P176" i="16"/>
  <c r="O176" i="16"/>
  <c r="N176" i="16"/>
  <c r="M176" i="16"/>
  <c r="K176" i="16"/>
  <c r="J176" i="16"/>
  <c r="I176" i="16"/>
  <c r="G176" i="16"/>
  <c r="E176" i="16"/>
  <c r="AD175" i="16"/>
  <c r="AC175" i="16"/>
  <c r="Y175" i="16"/>
  <c r="X175" i="16"/>
  <c r="W175" i="16"/>
  <c r="V175" i="16"/>
  <c r="U175" i="16"/>
  <c r="T175" i="16"/>
  <c r="S175" i="16"/>
  <c r="R175" i="16"/>
  <c r="Q175" i="16"/>
  <c r="P175" i="16"/>
  <c r="O175" i="16"/>
  <c r="N175" i="16"/>
  <c r="M175" i="16"/>
  <c r="K175" i="16"/>
  <c r="J175" i="16"/>
  <c r="I175" i="16"/>
  <c r="G175" i="16"/>
  <c r="E175" i="16"/>
  <c r="AD174" i="16"/>
  <c r="AC174" i="16"/>
  <c r="Y174" i="16"/>
  <c r="X174" i="16"/>
  <c r="W174" i="16"/>
  <c r="V174" i="16"/>
  <c r="U174" i="16"/>
  <c r="T174" i="16"/>
  <c r="S174" i="16"/>
  <c r="R174" i="16"/>
  <c r="Q174" i="16"/>
  <c r="P174" i="16"/>
  <c r="O174" i="16"/>
  <c r="N174" i="16"/>
  <c r="M174" i="16"/>
  <c r="K174" i="16"/>
  <c r="J174" i="16"/>
  <c r="I174" i="16"/>
  <c r="G174" i="16"/>
  <c r="E174" i="16"/>
  <c r="AD173" i="16"/>
  <c r="AC173" i="16"/>
  <c r="Y173" i="16"/>
  <c r="X173" i="16"/>
  <c r="W173" i="16"/>
  <c r="V173" i="16"/>
  <c r="U173" i="16"/>
  <c r="T173" i="16"/>
  <c r="S173" i="16"/>
  <c r="R173" i="16"/>
  <c r="Q173" i="16"/>
  <c r="P173" i="16"/>
  <c r="O173" i="16"/>
  <c r="N173" i="16"/>
  <c r="M173" i="16"/>
  <c r="K173" i="16"/>
  <c r="J173" i="16"/>
  <c r="I173" i="16"/>
  <c r="G173" i="16"/>
  <c r="E173" i="16"/>
  <c r="AD172" i="16"/>
  <c r="AC172" i="16"/>
  <c r="Y172" i="16"/>
  <c r="X172" i="16"/>
  <c r="W172" i="16"/>
  <c r="V172" i="16"/>
  <c r="U172" i="16"/>
  <c r="T172" i="16"/>
  <c r="S172" i="16"/>
  <c r="R172" i="16"/>
  <c r="Q172" i="16"/>
  <c r="P172" i="16"/>
  <c r="O172" i="16"/>
  <c r="N172" i="16"/>
  <c r="M172" i="16"/>
  <c r="K172" i="16"/>
  <c r="J172" i="16"/>
  <c r="I172" i="16"/>
  <c r="G172" i="16"/>
  <c r="E172" i="16"/>
  <c r="AD171" i="16"/>
  <c r="AC171" i="16"/>
  <c r="Y171" i="16"/>
  <c r="X171" i="16"/>
  <c r="W171" i="16"/>
  <c r="V171" i="16"/>
  <c r="U171" i="16"/>
  <c r="T171" i="16"/>
  <c r="S171" i="16"/>
  <c r="R171" i="16"/>
  <c r="Q171" i="16"/>
  <c r="P171" i="16"/>
  <c r="O171" i="16"/>
  <c r="N171" i="16"/>
  <c r="M171" i="16"/>
  <c r="K171" i="16"/>
  <c r="J171" i="16"/>
  <c r="I171" i="16"/>
  <c r="G171" i="16"/>
  <c r="E171" i="16"/>
  <c r="AD170" i="16"/>
  <c r="AC170" i="16"/>
  <c r="Y170" i="16"/>
  <c r="X170" i="16"/>
  <c r="W170" i="16"/>
  <c r="V170" i="16"/>
  <c r="U170" i="16"/>
  <c r="T170" i="16"/>
  <c r="S170" i="16"/>
  <c r="R170" i="16"/>
  <c r="Q170" i="16"/>
  <c r="P170" i="16"/>
  <c r="O170" i="16"/>
  <c r="N170" i="16"/>
  <c r="M170" i="16"/>
  <c r="K170" i="16"/>
  <c r="J170" i="16"/>
  <c r="I170" i="16"/>
  <c r="G170" i="16"/>
  <c r="E170" i="16"/>
  <c r="AD169" i="16"/>
  <c r="AC169" i="16"/>
  <c r="Y169" i="16"/>
  <c r="X169" i="16"/>
  <c r="W169" i="16"/>
  <c r="V169" i="16"/>
  <c r="U169" i="16"/>
  <c r="T169" i="16"/>
  <c r="S169" i="16"/>
  <c r="R169" i="16"/>
  <c r="Q169" i="16"/>
  <c r="P169" i="16"/>
  <c r="O169" i="16"/>
  <c r="N169" i="16"/>
  <c r="M169" i="16"/>
  <c r="K169" i="16"/>
  <c r="J169" i="16"/>
  <c r="I169" i="16"/>
  <c r="G169" i="16"/>
  <c r="E169" i="16"/>
  <c r="AD168" i="16"/>
  <c r="AC168" i="16"/>
  <c r="Y168" i="16"/>
  <c r="X168" i="16"/>
  <c r="W168" i="16"/>
  <c r="V168" i="16"/>
  <c r="U168" i="16"/>
  <c r="T168" i="16"/>
  <c r="S168" i="16"/>
  <c r="R168" i="16"/>
  <c r="Q168" i="16"/>
  <c r="P168" i="16"/>
  <c r="O168" i="16"/>
  <c r="N168" i="16"/>
  <c r="M168" i="16"/>
  <c r="K168" i="16"/>
  <c r="J168" i="16"/>
  <c r="I168" i="16"/>
  <c r="G168" i="16"/>
  <c r="E168" i="16"/>
  <c r="AD167" i="16"/>
  <c r="AC167" i="16"/>
  <c r="Y167" i="16"/>
  <c r="X167" i="16"/>
  <c r="W167" i="16"/>
  <c r="V167" i="16"/>
  <c r="U167" i="16"/>
  <c r="T167" i="16"/>
  <c r="S167" i="16"/>
  <c r="R167" i="16"/>
  <c r="Q167" i="16"/>
  <c r="P167" i="16"/>
  <c r="O167" i="16"/>
  <c r="N167" i="16"/>
  <c r="M167" i="16"/>
  <c r="K167" i="16"/>
  <c r="J167" i="16"/>
  <c r="I167" i="16"/>
  <c r="G167" i="16"/>
  <c r="E167" i="16"/>
  <c r="AD166" i="16"/>
  <c r="AC166" i="16"/>
  <c r="Y166" i="16"/>
  <c r="X166" i="16"/>
  <c r="W166" i="16"/>
  <c r="V166" i="16"/>
  <c r="U166" i="16"/>
  <c r="T166" i="16"/>
  <c r="S166" i="16"/>
  <c r="R166" i="16"/>
  <c r="Q166" i="16"/>
  <c r="P166" i="16"/>
  <c r="O166" i="16"/>
  <c r="N166" i="16"/>
  <c r="M166" i="16"/>
  <c r="K166" i="16"/>
  <c r="J166" i="16"/>
  <c r="I166" i="16"/>
  <c r="G166" i="16"/>
  <c r="E166" i="16"/>
  <c r="AD165" i="16"/>
  <c r="AC165" i="16"/>
  <c r="Y165" i="16"/>
  <c r="X165" i="16"/>
  <c r="W165" i="16"/>
  <c r="V165" i="16"/>
  <c r="U165" i="16"/>
  <c r="T165" i="16"/>
  <c r="S165" i="16"/>
  <c r="R165" i="16"/>
  <c r="Q165" i="16"/>
  <c r="P165" i="16"/>
  <c r="O165" i="16"/>
  <c r="N165" i="16"/>
  <c r="M165" i="16"/>
  <c r="K165" i="16"/>
  <c r="J165" i="16"/>
  <c r="I165" i="16"/>
  <c r="G165" i="16"/>
  <c r="E165" i="16"/>
  <c r="AD164" i="16"/>
  <c r="AC164" i="16"/>
  <c r="X164" i="16"/>
  <c r="V164" i="16"/>
  <c r="P164" i="16"/>
  <c r="J164" i="16"/>
  <c r="T164" i="16" s="1"/>
  <c r="AD157" i="16"/>
  <c r="AC157" i="16"/>
  <c r="Y157" i="16"/>
  <c r="X157" i="16"/>
  <c r="W157" i="16"/>
  <c r="V157" i="16"/>
  <c r="U157" i="16"/>
  <c r="T157" i="16"/>
  <c r="S157" i="16"/>
  <c r="R157" i="16"/>
  <c r="Q157" i="16"/>
  <c r="P157" i="16"/>
  <c r="O157" i="16"/>
  <c r="N157" i="16"/>
  <c r="M157" i="16"/>
  <c r="K157" i="16"/>
  <c r="J157" i="16"/>
  <c r="I157" i="16"/>
  <c r="G157" i="16"/>
  <c r="E157" i="16"/>
  <c r="AD156" i="16"/>
  <c r="AC156" i="16"/>
  <c r="Y156" i="16"/>
  <c r="X156" i="16"/>
  <c r="W156" i="16"/>
  <c r="V156" i="16"/>
  <c r="U156" i="16"/>
  <c r="T156" i="16"/>
  <c r="S156" i="16"/>
  <c r="R156" i="16"/>
  <c r="Q156" i="16"/>
  <c r="P156" i="16"/>
  <c r="O156" i="16"/>
  <c r="N156" i="16"/>
  <c r="M156" i="16"/>
  <c r="K156" i="16"/>
  <c r="J156" i="16"/>
  <c r="I156" i="16"/>
  <c r="G156" i="16"/>
  <c r="E156" i="16"/>
  <c r="AD155" i="16"/>
  <c r="AC155" i="16"/>
  <c r="Y155" i="16"/>
  <c r="X155" i="16"/>
  <c r="W155" i="16"/>
  <c r="V155" i="16"/>
  <c r="U155" i="16"/>
  <c r="T155" i="16"/>
  <c r="S155" i="16"/>
  <c r="R155" i="16"/>
  <c r="Q155" i="16"/>
  <c r="P155" i="16"/>
  <c r="O155" i="16"/>
  <c r="N155" i="16"/>
  <c r="M155" i="16"/>
  <c r="K155" i="16"/>
  <c r="J155" i="16"/>
  <c r="I155" i="16"/>
  <c r="G155" i="16"/>
  <c r="E155" i="16"/>
  <c r="AD154" i="16"/>
  <c r="AC154" i="16"/>
  <c r="Y154" i="16"/>
  <c r="X154" i="16"/>
  <c r="W154" i="16"/>
  <c r="V154" i="16"/>
  <c r="U154" i="16"/>
  <c r="T154" i="16"/>
  <c r="S154" i="16"/>
  <c r="R154" i="16"/>
  <c r="Q154" i="16"/>
  <c r="P154" i="16"/>
  <c r="O154" i="16"/>
  <c r="N154" i="16"/>
  <c r="M154" i="16"/>
  <c r="K154" i="16"/>
  <c r="J154" i="16"/>
  <c r="I154" i="16"/>
  <c r="G154" i="16"/>
  <c r="E154" i="16"/>
  <c r="AD153" i="16"/>
  <c r="AC153" i="16"/>
  <c r="Y153" i="16"/>
  <c r="X153" i="16"/>
  <c r="W153" i="16"/>
  <c r="V153" i="16"/>
  <c r="U153" i="16"/>
  <c r="T153" i="16"/>
  <c r="S153" i="16"/>
  <c r="R153" i="16"/>
  <c r="Q153" i="16"/>
  <c r="P153" i="16"/>
  <c r="O153" i="16"/>
  <c r="N153" i="16"/>
  <c r="M153" i="16"/>
  <c r="K153" i="16"/>
  <c r="J153" i="16"/>
  <c r="I153" i="16"/>
  <c r="G153" i="16"/>
  <c r="E153" i="16"/>
  <c r="AD152" i="16"/>
  <c r="AC152" i="16"/>
  <c r="Y152" i="16"/>
  <c r="X152" i="16"/>
  <c r="W152" i="16"/>
  <c r="V152" i="16"/>
  <c r="U152" i="16"/>
  <c r="T152" i="16"/>
  <c r="S152" i="16"/>
  <c r="R152" i="16"/>
  <c r="Q152" i="16"/>
  <c r="P152" i="16"/>
  <c r="O152" i="16"/>
  <c r="N152" i="16"/>
  <c r="M152" i="16"/>
  <c r="K152" i="16"/>
  <c r="J152" i="16"/>
  <c r="I152" i="16"/>
  <c r="G152" i="16"/>
  <c r="E152" i="16"/>
  <c r="AD151" i="16"/>
  <c r="AC151" i="16"/>
  <c r="Y151" i="16"/>
  <c r="X151" i="16"/>
  <c r="W151" i="16"/>
  <c r="V151" i="16"/>
  <c r="U151" i="16"/>
  <c r="T151" i="16"/>
  <c r="S151" i="16"/>
  <c r="R151" i="16"/>
  <c r="Q151" i="16"/>
  <c r="P151" i="16"/>
  <c r="O151" i="16"/>
  <c r="N151" i="16"/>
  <c r="M151" i="16"/>
  <c r="K151" i="16"/>
  <c r="J151" i="16"/>
  <c r="I151" i="16"/>
  <c r="G151" i="16"/>
  <c r="E151" i="16"/>
  <c r="AD150" i="16"/>
  <c r="AC150" i="16"/>
  <c r="Y150" i="16"/>
  <c r="X150" i="16"/>
  <c r="W150" i="16"/>
  <c r="V150" i="16"/>
  <c r="U150" i="16"/>
  <c r="T150" i="16"/>
  <c r="S150" i="16"/>
  <c r="R150" i="16"/>
  <c r="Q150" i="16"/>
  <c r="P150" i="16"/>
  <c r="O150" i="16"/>
  <c r="N150" i="16"/>
  <c r="M150" i="16"/>
  <c r="K150" i="16"/>
  <c r="J150" i="16"/>
  <c r="I150" i="16"/>
  <c r="G150" i="16"/>
  <c r="E150" i="16"/>
  <c r="AD149" i="16"/>
  <c r="AC149" i="16"/>
  <c r="Y149" i="16"/>
  <c r="X149" i="16"/>
  <c r="W149" i="16"/>
  <c r="V149" i="16"/>
  <c r="U149" i="16"/>
  <c r="T149" i="16"/>
  <c r="S149" i="16"/>
  <c r="R149" i="16"/>
  <c r="Q149" i="16"/>
  <c r="P149" i="16"/>
  <c r="O149" i="16"/>
  <c r="N149" i="16"/>
  <c r="M149" i="16"/>
  <c r="K149" i="16"/>
  <c r="J149" i="16"/>
  <c r="I149" i="16"/>
  <c r="G149" i="16"/>
  <c r="E149" i="16"/>
  <c r="AD148" i="16"/>
  <c r="AC148" i="16"/>
  <c r="Y148" i="16"/>
  <c r="X148" i="16"/>
  <c r="W148" i="16"/>
  <c r="V148" i="16"/>
  <c r="U148" i="16"/>
  <c r="T148" i="16"/>
  <c r="S148" i="16"/>
  <c r="R148" i="16"/>
  <c r="Q148" i="16"/>
  <c r="P148" i="16"/>
  <c r="O148" i="16"/>
  <c r="N148" i="16"/>
  <c r="M148" i="16"/>
  <c r="K148" i="16"/>
  <c r="J148" i="16"/>
  <c r="I148" i="16"/>
  <c r="G148" i="16"/>
  <c r="E148" i="16"/>
  <c r="AD147" i="16"/>
  <c r="AC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K147" i="16"/>
  <c r="J147" i="16"/>
  <c r="I147" i="16"/>
  <c r="G147" i="16"/>
  <c r="E147" i="16"/>
  <c r="AD146" i="16"/>
  <c r="AC146" i="16"/>
  <c r="Y146" i="16"/>
  <c r="X146" i="16"/>
  <c r="W146" i="16"/>
  <c r="V146" i="16"/>
  <c r="U146" i="16"/>
  <c r="T146" i="16"/>
  <c r="S146" i="16"/>
  <c r="R146" i="16"/>
  <c r="Q146" i="16"/>
  <c r="P146" i="16"/>
  <c r="O146" i="16"/>
  <c r="N146" i="16"/>
  <c r="M146" i="16"/>
  <c r="K146" i="16"/>
  <c r="J146" i="16"/>
  <c r="I146" i="16"/>
  <c r="G146" i="16"/>
  <c r="E146" i="16"/>
  <c r="AD145" i="16"/>
  <c r="AC145" i="16"/>
  <c r="Y145" i="16"/>
  <c r="X145" i="16"/>
  <c r="W145" i="16"/>
  <c r="V145" i="16"/>
  <c r="U145" i="16"/>
  <c r="T145" i="16"/>
  <c r="S145" i="16"/>
  <c r="R145" i="16"/>
  <c r="Q145" i="16"/>
  <c r="P145" i="16"/>
  <c r="O145" i="16"/>
  <c r="N145" i="16"/>
  <c r="M145" i="16"/>
  <c r="K145" i="16"/>
  <c r="J145" i="16"/>
  <c r="I145" i="16"/>
  <c r="G145" i="16"/>
  <c r="E145" i="16"/>
  <c r="AD144" i="16"/>
  <c r="AC144" i="16"/>
  <c r="Y144" i="16"/>
  <c r="X144" i="16"/>
  <c r="W144" i="16"/>
  <c r="V144" i="16"/>
  <c r="U144" i="16"/>
  <c r="T144" i="16"/>
  <c r="S144" i="16"/>
  <c r="R144" i="16"/>
  <c r="Q144" i="16"/>
  <c r="P144" i="16"/>
  <c r="O144" i="16"/>
  <c r="N144" i="16"/>
  <c r="M144" i="16"/>
  <c r="K144" i="16"/>
  <c r="J144" i="16"/>
  <c r="I144" i="16"/>
  <c r="G144" i="16"/>
  <c r="E144" i="16"/>
  <c r="AD143" i="16"/>
  <c r="AC143" i="16"/>
  <c r="Y143" i="16"/>
  <c r="X143" i="16"/>
  <c r="W143" i="16"/>
  <c r="V143" i="16"/>
  <c r="U143" i="16"/>
  <c r="T143" i="16"/>
  <c r="S143" i="16"/>
  <c r="R143" i="16"/>
  <c r="Q143" i="16"/>
  <c r="P143" i="16"/>
  <c r="O143" i="16"/>
  <c r="N143" i="16"/>
  <c r="M143" i="16"/>
  <c r="K143" i="16"/>
  <c r="J143" i="16"/>
  <c r="I143" i="16"/>
  <c r="G143" i="16"/>
  <c r="E143" i="16"/>
  <c r="AD142" i="16"/>
  <c r="AC142" i="16"/>
  <c r="X142" i="16"/>
  <c r="V142" i="16"/>
  <c r="P142" i="16"/>
  <c r="J142" i="16"/>
  <c r="T142" i="16" s="1"/>
  <c r="AD135" i="16"/>
  <c r="AC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K135" i="16"/>
  <c r="J135" i="16"/>
  <c r="I135" i="16"/>
  <c r="G135" i="16"/>
  <c r="E135" i="16"/>
  <c r="AD134" i="16"/>
  <c r="AC134" i="16"/>
  <c r="Y134" i="16"/>
  <c r="X134" i="16"/>
  <c r="W134" i="16"/>
  <c r="V134" i="16"/>
  <c r="U134" i="16"/>
  <c r="T134" i="16"/>
  <c r="S134" i="16"/>
  <c r="R134" i="16"/>
  <c r="Q134" i="16"/>
  <c r="P134" i="16"/>
  <c r="O134" i="16"/>
  <c r="N134" i="16"/>
  <c r="M134" i="16"/>
  <c r="K134" i="16"/>
  <c r="J134" i="16"/>
  <c r="I134" i="16"/>
  <c r="G134" i="16"/>
  <c r="E134" i="16"/>
  <c r="AD133" i="16"/>
  <c r="AC133" i="16"/>
  <c r="Y133" i="16"/>
  <c r="X133" i="16"/>
  <c r="W133" i="16"/>
  <c r="V133" i="16"/>
  <c r="U133" i="16"/>
  <c r="T133" i="16"/>
  <c r="S133" i="16"/>
  <c r="R133" i="16"/>
  <c r="Q133" i="16"/>
  <c r="P133" i="16"/>
  <c r="O133" i="16"/>
  <c r="N133" i="16"/>
  <c r="M133" i="16"/>
  <c r="K133" i="16"/>
  <c r="J133" i="16"/>
  <c r="I133" i="16"/>
  <c r="G133" i="16"/>
  <c r="E133" i="16"/>
  <c r="AD132" i="16"/>
  <c r="AC132" i="16"/>
  <c r="Y132" i="16"/>
  <c r="X132" i="16"/>
  <c r="W132" i="16"/>
  <c r="V132" i="16"/>
  <c r="U132" i="16"/>
  <c r="T132" i="16"/>
  <c r="S132" i="16"/>
  <c r="R132" i="16"/>
  <c r="Q132" i="16"/>
  <c r="P132" i="16"/>
  <c r="O132" i="16"/>
  <c r="N132" i="16"/>
  <c r="M132" i="16"/>
  <c r="K132" i="16"/>
  <c r="J132" i="16"/>
  <c r="I132" i="16"/>
  <c r="G132" i="16"/>
  <c r="E132" i="16"/>
  <c r="AD131" i="16"/>
  <c r="AC131" i="16"/>
  <c r="Y131" i="16"/>
  <c r="X131" i="16"/>
  <c r="W131" i="16"/>
  <c r="V131" i="16"/>
  <c r="U131" i="16"/>
  <c r="T131" i="16"/>
  <c r="S131" i="16"/>
  <c r="R131" i="16"/>
  <c r="Q131" i="16"/>
  <c r="P131" i="16"/>
  <c r="O131" i="16"/>
  <c r="N131" i="16"/>
  <c r="M131" i="16"/>
  <c r="K131" i="16"/>
  <c r="J131" i="16"/>
  <c r="I131" i="16"/>
  <c r="G131" i="16"/>
  <c r="E131" i="16"/>
  <c r="AD130" i="16"/>
  <c r="AC130" i="16"/>
  <c r="Y130" i="16"/>
  <c r="X130" i="16"/>
  <c r="W130" i="16"/>
  <c r="V130" i="16"/>
  <c r="U130" i="16"/>
  <c r="T130" i="16"/>
  <c r="S130" i="16"/>
  <c r="R130" i="16"/>
  <c r="Q130" i="16"/>
  <c r="P130" i="16"/>
  <c r="O130" i="16"/>
  <c r="N130" i="16"/>
  <c r="M130" i="16"/>
  <c r="K130" i="16"/>
  <c r="J130" i="16"/>
  <c r="I130" i="16"/>
  <c r="G130" i="16"/>
  <c r="E130" i="16"/>
  <c r="AD129" i="16"/>
  <c r="AC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K129" i="16"/>
  <c r="J129" i="16"/>
  <c r="I129" i="16"/>
  <c r="G129" i="16"/>
  <c r="E129" i="16"/>
  <c r="AD128" i="16"/>
  <c r="AC128" i="16"/>
  <c r="Y128" i="16"/>
  <c r="X128" i="16"/>
  <c r="W128" i="16"/>
  <c r="V128" i="16"/>
  <c r="U128" i="16"/>
  <c r="T128" i="16"/>
  <c r="S128" i="16"/>
  <c r="R128" i="16"/>
  <c r="Q128" i="16"/>
  <c r="P128" i="16"/>
  <c r="O128" i="16"/>
  <c r="N128" i="16"/>
  <c r="M128" i="16"/>
  <c r="K128" i="16"/>
  <c r="J128" i="16"/>
  <c r="I128" i="16"/>
  <c r="G128" i="16"/>
  <c r="E128" i="16"/>
  <c r="AD127" i="16"/>
  <c r="AC127" i="16"/>
  <c r="Y127" i="16"/>
  <c r="X127" i="16"/>
  <c r="W127" i="16"/>
  <c r="V127" i="16"/>
  <c r="U127" i="16"/>
  <c r="T127" i="16"/>
  <c r="S127" i="16"/>
  <c r="R127" i="16"/>
  <c r="Q127" i="16"/>
  <c r="P127" i="16"/>
  <c r="O127" i="16"/>
  <c r="N127" i="16"/>
  <c r="M127" i="16"/>
  <c r="K127" i="16"/>
  <c r="J127" i="16"/>
  <c r="I127" i="16"/>
  <c r="G127" i="16"/>
  <c r="E127" i="16"/>
  <c r="AD126" i="16"/>
  <c r="AC126" i="16"/>
  <c r="Y126" i="16"/>
  <c r="X126" i="16"/>
  <c r="W126" i="16"/>
  <c r="V126" i="16"/>
  <c r="U126" i="16"/>
  <c r="T126" i="16"/>
  <c r="S126" i="16"/>
  <c r="R126" i="16"/>
  <c r="Q126" i="16"/>
  <c r="P126" i="16"/>
  <c r="O126" i="16"/>
  <c r="N126" i="16"/>
  <c r="M126" i="16"/>
  <c r="K126" i="16"/>
  <c r="J126" i="16"/>
  <c r="I126" i="16"/>
  <c r="G126" i="16"/>
  <c r="E126" i="16"/>
  <c r="AD125" i="16"/>
  <c r="AC125" i="16"/>
  <c r="Y125" i="16"/>
  <c r="X125" i="16"/>
  <c r="W125" i="16"/>
  <c r="V125" i="16"/>
  <c r="U125" i="16"/>
  <c r="T125" i="16"/>
  <c r="S125" i="16"/>
  <c r="R125" i="16"/>
  <c r="Q125" i="16"/>
  <c r="P125" i="16"/>
  <c r="O125" i="16"/>
  <c r="N125" i="16"/>
  <c r="M125" i="16"/>
  <c r="K125" i="16"/>
  <c r="J125" i="16"/>
  <c r="I125" i="16"/>
  <c r="G125" i="16"/>
  <c r="E125" i="16"/>
  <c r="AD124" i="16"/>
  <c r="AC124" i="16"/>
  <c r="Y124" i="16"/>
  <c r="X124" i="16"/>
  <c r="W124" i="16"/>
  <c r="V124" i="16"/>
  <c r="U124" i="16"/>
  <c r="T124" i="16"/>
  <c r="S124" i="16"/>
  <c r="R124" i="16"/>
  <c r="Q124" i="16"/>
  <c r="P124" i="16"/>
  <c r="O124" i="16"/>
  <c r="N124" i="16"/>
  <c r="M124" i="16"/>
  <c r="K124" i="16"/>
  <c r="J124" i="16"/>
  <c r="I124" i="16"/>
  <c r="G124" i="16"/>
  <c r="E124" i="16"/>
  <c r="AD123" i="16"/>
  <c r="AC123" i="16"/>
  <c r="Y123" i="16"/>
  <c r="X123" i="16"/>
  <c r="W123" i="16"/>
  <c r="V123" i="16"/>
  <c r="U123" i="16"/>
  <c r="T123" i="16"/>
  <c r="S123" i="16"/>
  <c r="R123" i="16"/>
  <c r="Q123" i="16"/>
  <c r="P123" i="16"/>
  <c r="O123" i="16"/>
  <c r="N123" i="16"/>
  <c r="M123" i="16"/>
  <c r="K123" i="16"/>
  <c r="J123" i="16"/>
  <c r="I123" i="16"/>
  <c r="G123" i="16"/>
  <c r="E123" i="16"/>
  <c r="AD122" i="16"/>
  <c r="AC122" i="16"/>
  <c r="Y122" i="16"/>
  <c r="X122" i="16"/>
  <c r="W122" i="16"/>
  <c r="V122" i="16"/>
  <c r="U122" i="16"/>
  <c r="T122" i="16"/>
  <c r="S122" i="16"/>
  <c r="R122" i="16"/>
  <c r="Q122" i="16"/>
  <c r="P122" i="16"/>
  <c r="O122" i="16"/>
  <c r="N122" i="16"/>
  <c r="M122" i="16"/>
  <c r="K122" i="16"/>
  <c r="J122" i="16"/>
  <c r="I122" i="16"/>
  <c r="G122" i="16"/>
  <c r="E122" i="16"/>
  <c r="AD121" i="16"/>
  <c r="AC121" i="16"/>
  <c r="Y121" i="16"/>
  <c r="X121" i="16"/>
  <c r="W121" i="16"/>
  <c r="V121" i="16"/>
  <c r="U121" i="16"/>
  <c r="T121" i="16"/>
  <c r="S121" i="16"/>
  <c r="R121" i="16"/>
  <c r="Q121" i="16"/>
  <c r="P121" i="16"/>
  <c r="O121" i="16"/>
  <c r="N121" i="16"/>
  <c r="M121" i="16"/>
  <c r="K121" i="16"/>
  <c r="J121" i="16"/>
  <c r="I121" i="16"/>
  <c r="G121" i="16"/>
  <c r="E121" i="16"/>
  <c r="AD120" i="16"/>
  <c r="AC120" i="16"/>
  <c r="X120" i="16"/>
  <c r="V120" i="16"/>
  <c r="AD113" i="16"/>
  <c r="AC113" i="16"/>
  <c r="AD112" i="16"/>
  <c r="AC112" i="16"/>
  <c r="AD111" i="16"/>
  <c r="AC111" i="16"/>
  <c r="AD110" i="16"/>
  <c r="AC110" i="16"/>
  <c r="AD109" i="16"/>
  <c r="AC109" i="16"/>
  <c r="AD108" i="16"/>
  <c r="AC108" i="16"/>
  <c r="AD107" i="16"/>
  <c r="AC107" i="16"/>
  <c r="AD106" i="16"/>
  <c r="AC106" i="16"/>
  <c r="AD105" i="16"/>
  <c r="AC105" i="16"/>
  <c r="AD104" i="16"/>
  <c r="AC104" i="16"/>
  <c r="AD103" i="16"/>
  <c r="AC103" i="16"/>
  <c r="AD102" i="16"/>
  <c r="AC102" i="16"/>
  <c r="AD101" i="16"/>
  <c r="AC101" i="16"/>
  <c r="AD100" i="16"/>
  <c r="AC100" i="16"/>
  <c r="AD99" i="16"/>
  <c r="AC99" i="16"/>
  <c r="AD98" i="16"/>
  <c r="AC98" i="16"/>
  <c r="AD91" i="16"/>
  <c r="AC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K91" i="16"/>
  <c r="J91" i="16"/>
  <c r="I91" i="16"/>
  <c r="G91" i="16"/>
  <c r="E91" i="16"/>
  <c r="AD90" i="16"/>
  <c r="AC90" i="16"/>
  <c r="Y90" i="16"/>
  <c r="X90" i="16"/>
  <c r="W90" i="16"/>
  <c r="V90" i="16"/>
  <c r="U90" i="16"/>
  <c r="T90" i="16"/>
  <c r="S90" i="16"/>
  <c r="R90" i="16"/>
  <c r="Q90" i="16"/>
  <c r="P90" i="16"/>
  <c r="O90" i="16"/>
  <c r="N90" i="16"/>
  <c r="M90" i="16"/>
  <c r="K90" i="16"/>
  <c r="J90" i="16"/>
  <c r="I90" i="16"/>
  <c r="G90" i="16"/>
  <c r="E90" i="16"/>
  <c r="AD89" i="16"/>
  <c r="AC89" i="16"/>
  <c r="Y89" i="16"/>
  <c r="X89" i="16"/>
  <c r="W89" i="16"/>
  <c r="V89" i="16"/>
  <c r="U89" i="16"/>
  <c r="T89" i="16"/>
  <c r="S89" i="16"/>
  <c r="R89" i="16"/>
  <c r="Q89" i="16"/>
  <c r="P89" i="16"/>
  <c r="O89" i="16"/>
  <c r="N89" i="16"/>
  <c r="M89" i="16"/>
  <c r="K89" i="16"/>
  <c r="J89" i="16"/>
  <c r="I89" i="16"/>
  <c r="G89" i="16"/>
  <c r="E89" i="16"/>
  <c r="AD88" i="16"/>
  <c r="AC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K88" i="16"/>
  <c r="J88" i="16"/>
  <c r="I88" i="16"/>
  <c r="G88" i="16"/>
  <c r="E88" i="16"/>
  <c r="AD87" i="16"/>
  <c r="AC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K87" i="16"/>
  <c r="J87" i="16"/>
  <c r="I87" i="16"/>
  <c r="G87" i="16"/>
  <c r="E87" i="16"/>
  <c r="AD86" i="16"/>
  <c r="AC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K86" i="16"/>
  <c r="J86" i="16"/>
  <c r="I86" i="16"/>
  <c r="G86" i="16"/>
  <c r="E86" i="16"/>
  <c r="AD85" i="16"/>
  <c r="AC85" i="16"/>
  <c r="Y85" i="16"/>
  <c r="X85" i="16"/>
  <c r="W85" i="16"/>
  <c r="V85" i="16"/>
  <c r="U85" i="16"/>
  <c r="T85" i="16"/>
  <c r="S85" i="16"/>
  <c r="R85" i="16"/>
  <c r="Q85" i="16"/>
  <c r="P85" i="16"/>
  <c r="O85" i="16"/>
  <c r="N85" i="16"/>
  <c r="M85" i="16"/>
  <c r="K85" i="16"/>
  <c r="J85" i="16"/>
  <c r="I85" i="16"/>
  <c r="G85" i="16"/>
  <c r="E85" i="16"/>
  <c r="AD84" i="16"/>
  <c r="AC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K84" i="16"/>
  <c r="J84" i="16"/>
  <c r="I84" i="16"/>
  <c r="G84" i="16"/>
  <c r="E84" i="16"/>
  <c r="AD83" i="16"/>
  <c r="AC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K83" i="16"/>
  <c r="J83" i="16"/>
  <c r="I83" i="16"/>
  <c r="G83" i="16"/>
  <c r="E83" i="16"/>
  <c r="AD82" i="16"/>
  <c r="AC82" i="16"/>
  <c r="Y82" i="16"/>
  <c r="X82" i="16"/>
  <c r="W82" i="16"/>
  <c r="V82" i="16"/>
  <c r="U82" i="16"/>
  <c r="T82" i="16"/>
  <c r="S82" i="16"/>
  <c r="R82" i="16"/>
  <c r="Q82" i="16"/>
  <c r="P82" i="16"/>
  <c r="O82" i="16"/>
  <c r="N82" i="16"/>
  <c r="M82" i="16"/>
  <c r="K82" i="16"/>
  <c r="J82" i="16"/>
  <c r="I82" i="16"/>
  <c r="G82" i="16"/>
  <c r="E82" i="16"/>
  <c r="AD81" i="16"/>
  <c r="AC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K81" i="16"/>
  <c r="J81" i="16"/>
  <c r="I81" i="16"/>
  <c r="G81" i="16"/>
  <c r="E81" i="16"/>
  <c r="AD80" i="16"/>
  <c r="AC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K80" i="16"/>
  <c r="J80" i="16"/>
  <c r="I80" i="16"/>
  <c r="G80" i="16"/>
  <c r="E80" i="16"/>
  <c r="AD79" i="16"/>
  <c r="AC79" i="16"/>
  <c r="Y79" i="16"/>
  <c r="X79" i="16"/>
  <c r="W79" i="16"/>
  <c r="V79" i="16"/>
  <c r="U79" i="16"/>
  <c r="T79" i="16"/>
  <c r="S79" i="16"/>
  <c r="R79" i="16"/>
  <c r="Q79" i="16"/>
  <c r="P79" i="16"/>
  <c r="O79" i="16"/>
  <c r="N79" i="16"/>
  <c r="M79" i="16"/>
  <c r="K79" i="16"/>
  <c r="J79" i="16"/>
  <c r="I79" i="16"/>
  <c r="G79" i="16"/>
  <c r="E79" i="16"/>
  <c r="AD78" i="16"/>
  <c r="AC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K78" i="16"/>
  <c r="J78" i="16"/>
  <c r="I78" i="16"/>
  <c r="G78" i="16"/>
  <c r="E78" i="16"/>
  <c r="AD77" i="16"/>
  <c r="AC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K77" i="16"/>
  <c r="J77" i="16"/>
  <c r="I77" i="16"/>
  <c r="G77" i="16"/>
  <c r="E77" i="16"/>
  <c r="AD76" i="16"/>
  <c r="AC76" i="16"/>
  <c r="X76" i="16"/>
  <c r="V76" i="16"/>
  <c r="P76" i="16"/>
  <c r="J76" i="16"/>
  <c r="T76" i="16" s="1"/>
  <c r="AD69" i="16"/>
  <c r="AC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K69" i="16"/>
  <c r="J69" i="16"/>
  <c r="I69" i="16"/>
  <c r="G69" i="16"/>
  <c r="E69" i="16"/>
  <c r="AD68" i="16"/>
  <c r="AC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K68" i="16"/>
  <c r="J68" i="16"/>
  <c r="I68" i="16"/>
  <c r="G68" i="16"/>
  <c r="E68" i="16"/>
  <c r="AD67" i="16"/>
  <c r="AC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K67" i="16"/>
  <c r="J67" i="16"/>
  <c r="I67" i="16"/>
  <c r="G67" i="16"/>
  <c r="E67" i="16"/>
  <c r="AD66" i="16"/>
  <c r="AC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K66" i="16"/>
  <c r="J66" i="16"/>
  <c r="I66" i="16"/>
  <c r="G66" i="16"/>
  <c r="E66" i="16"/>
  <c r="AD65" i="16"/>
  <c r="AC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K65" i="16"/>
  <c r="J65" i="16"/>
  <c r="I65" i="16"/>
  <c r="G65" i="16"/>
  <c r="E65" i="16"/>
  <c r="AD64" i="16"/>
  <c r="AC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K64" i="16"/>
  <c r="J64" i="16"/>
  <c r="I64" i="16"/>
  <c r="G64" i="16"/>
  <c r="E64" i="16"/>
  <c r="AD63" i="16"/>
  <c r="AC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K63" i="16"/>
  <c r="J63" i="16"/>
  <c r="I63" i="16"/>
  <c r="G63" i="16"/>
  <c r="E63" i="16"/>
  <c r="AD62" i="16"/>
  <c r="AC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K62" i="16"/>
  <c r="J62" i="16"/>
  <c r="I62" i="16"/>
  <c r="G62" i="16"/>
  <c r="E62" i="16"/>
  <c r="AD61" i="16"/>
  <c r="AC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K61" i="16"/>
  <c r="J61" i="16"/>
  <c r="I61" i="16"/>
  <c r="G61" i="16"/>
  <c r="E61" i="16"/>
  <c r="AD60" i="16"/>
  <c r="AC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K60" i="16"/>
  <c r="J60" i="16"/>
  <c r="I60" i="16"/>
  <c r="G60" i="16"/>
  <c r="E60" i="16"/>
  <c r="AD59" i="16"/>
  <c r="AC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K59" i="16"/>
  <c r="J59" i="16"/>
  <c r="I59" i="16"/>
  <c r="G59" i="16"/>
  <c r="E59" i="16"/>
  <c r="AD58" i="16"/>
  <c r="AC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K58" i="16"/>
  <c r="J58" i="16"/>
  <c r="I58" i="16"/>
  <c r="G58" i="16"/>
  <c r="E58" i="16"/>
  <c r="AD57" i="16"/>
  <c r="AC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K57" i="16"/>
  <c r="J57" i="16"/>
  <c r="I57" i="16"/>
  <c r="G57" i="16"/>
  <c r="E57" i="16"/>
  <c r="AD56" i="16"/>
  <c r="AC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K56" i="16"/>
  <c r="J56" i="16"/>
  <c r="I56" i="16"/>
  <c r="G56" i="16"/>
  <c r="E56" i="16"/>
  <c r="AD55" i="16"/>
  <c r="AC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K55" i="16"/>
  <c r="J55" i="16"/>
  <c r="I55" i="16"/>
  <c r="G55" i="16"/>
  <c r="E55" i="16"/>
  <c r="AD54" i="16"/>
  <c r="AC54" i="16"/>
  <c r="X54" i="16"/>
  <c r="V54" i="16"/>
  <c r="P54" i="16"/>
  <c r="J54" i="16"/>
  <c r="T54" i="16" s="1"/>
  <c r="AD47" i="16"/>
  <c r="AC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K47" i="16"/>
  <c r="J47" i="16"/>
  <c r="I47" i="16"/>
  <c r="G47" i="16"/>
  <c r="E47" i="16"/>
  <c r="AD46" i="16"/>
  <c r="AC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K46" i="16"/>
  <c r="J46" i="16"/>
  <c r="I46" i="16"/>
  <c r="G46" i="16"/>
  <c r="E46" i="16"/>
  <c r="AD45" i="16"/>
  <c r="AC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K45" i="16"/>
  <c r="J45" i="16"/>
  <c r="I45" i="16"/>
  <c r="G45" i="16"/>
  <c r="E45" i="16"/>
  <c r="AD44" i="16"/>
  <c r="AC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K44" i="16"/>
  <c r="J44" i="16"/>
  <c r="I44" i="16"/>
  <c r="G44" i="16"/>
  <c r="E44" i="16"/>
  <c r="AD43" i="16"/>
  <c r="AC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K43" i="16"/>
  <c r="J43" i="16"/>
  <c r="I43" i="16"/>
  <c r="G43" i="16"/>
  <c r="E43" i="16"/>
  <c r="AD42" i="16"/>
  <c r="AC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K42" i="16"/>
  <c r="J42" i="16"/>
  <c r="I42" i="16"/>
  <c r="G42" i="16"/>
  <c r="E42" i="16"/>
  <c r="AD41" i="16"/>
  <c r="AC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K41" i="16"/>
  <c r="J41" i="16"/>
  <c r="I41" i="16"/>
  <c r="G41" i="16"/>
  <c r="E41" i="16"/>
  <c r="AD40" i="16"/>
  <c r="AC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K40" i="16"/>
  <c r="J40" i="16"/>
  <c r="I40" i="16"/>
  <c r="G40" i="16"/>
  <c r="E40" i="16"/>
  <c r="AD39" i="16"/>
  <c r="AC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K39" i="16"/>
  <c r="J39" i="16"/>
  <c r="I39" i="16"/>
  <c r="G39" i="16"/>
  <c r="E39" i="16"/>
  <c r="AD38" i="16"/>
  <c r="AC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K38" i="16"/>
  <c r="J38" i="16"/>
  <c r="I38" i="16"/>
  <c r="G38" i="16"/>
  <c r="E38" i="16"/>
  <c r="AD37" i="16"/>
  <c r="AC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K37" i="16"/>
  <c r="J37" i="16"/>
  <c r="I37" i="16"/>
  <c r="G37" i="16"/>
  <c r="E37" i="16"/>
  <c r="AD36" i="16"/>
  <c r="AC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K36" i="16"/>
  <c r="J36" i="16"/>
  <c r="I36" i="16"/>
  <c r="G36" i="16"/>
  <c r="E36" i="16"/>
  <c r="AD35" i="16"/>
  <c r="AC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K35" i="16"/>
  <c r="J35" i="16"/>
  <c r="I35" i="16"/>
  <c r="G35" i="16"/>
  <c r="E35" i="16"/>
  <c r="AD34" i="16"/>
  <c r="AC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K34" i="16"/>
  <c r="J34" i="16"/>
  <c r="I34" i="16"/>
  <c r="G34" i="16"/>
  <c r="E34" i="16"/>
  <c r="AD33" i="16"/>
  <c r="AC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K33" i="16"/>
  <c r="J33" i="16"/>
  <c r="I33" i="16"/>
  <c r="G33" i="16"/>
  <c r="E33" i="16"/>
  <c r="AD32" i="16"/>
  <c r="AC32" i="16"/>
  <c r="X32" i="16"/>
  <c r="V32" i="16"/>
  <c r="P32" i="16"/>
  <c r="J32" i="16"/>
  <c r="T32" i="16" s="1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W11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11" i="16"/>
  <c r="R11" i="16" s="1"/>
  <c r="D48" i="16"/>
  <c r="X48" i="16" s="1"/>
  <c r="F48" i="16"/>
  <c r="H48" i="16" s="1"/>
  <c r="V49" i="16"/>
  <c r="F50" i="16"/>
  <c r="H50" i="16"/>
  <c r="J50" i="16"/>
  <c r="L50" i="16"/>
  <c r="N50" i="16"/>
  <c r="P50" i="16"/>
  <c r="R50" i="16"/>
  <c r="T50" i="16"/>
  <c r="V50" i="16"/>
  <c r="X50" i="16"/>
  <c r="E40" i="8"/>
  <c r="E41" i="8"/>
  <c r="N186" i="16" l="1"/>
  <c r="N142" i="16"/>
  <c r="R142" i="16"/>
  <c r="N120" i="16"/>
  <c r="R98" i="16"/>
  <c r="P114" i="16"/>
  <c r="V224" i="21"/>
  <c r="R202" i="21"/>
  <c r="L202" i="21"/>
  <c r="H202" i="21"/>
  <c r="L180" i="21"/>
  <c r="AH180" i="21"/>
  <c r="V180" i="21"/>
  <c r="H180" i="21"/>
  <c r="AH158" i="21"/>
  <c r="V158" i="21"/>
  <c r="AH136" i="21"/>
  <c r="V136" i="21"/>
  <c r="L114" i="21"/>
  <c r="AH114" i="21"/>
  <c r="H114" i="21"/>
  <c r="V92" i="21"/>
  <c r="L70" i="21"/>
  <c r="H70" i="21"/>
  <c r="J32" i="21"/>
  <c r="J48" i="21" s="1"/>
  <c r="Z48" i="21"/>
  <c r="V48" i="21"/>
  <c r="AH202" i="21"/>
  <c r="AH92" i="21"/>
  <c r="AH70" i="21"/>
  <c r="Z28" i="21"/>
  <c r="V28" i="21"/>
  <c r="AH32" i="21"/>
  <c r="N14" i="21"/>
  <c r="X14" i="21" s="1"/>
  <c r="Z14" i="21" s="1"/>
  <c r="AH14" i="21"/>
  <c r="V14" i="21"/>
  <c r="N11" i="21"/>
  <c r="X11" i="21" s="1"/>
  <c r="Z11" i="21" s="1"/>
  <c r="AH11" i="21"/>
  <c r="V11" i="21"/>
  <c r="N15" i="21"/>
  <c r="X15" i="21" s="1"/>
  <c r="Z15" i="21" s="1"/>
  <c r="V15" i="21"/>
  <c r="AH15" i="21"/>
  <c r="T12" i="21"/>
  <c r="J12" i="21" s="1"/>
  <c r="T16" i="21"/>
  <c r="J16" i="21" s="1"/>
  <c r="T13" i="21"/>
  <c r="J13" i="21" s="1"/>
  <c r="T17" i="21"/>
  <c r="J17" i="21" s="1"/>
  <c r="T10" i="21"/>
  <c r="R10" i="21" s="1"/>
  <c r="L14" i="21"/>
  <c r="AF10" i="21"/>
  <c r="AF224" i="21"/>
  <c r="AF26" i="21"/>
  <c r="AF114" i="21"/>
  <c r="AF202" i="21"/>
  <c r="AF180" i="21"/>
  <c r="N208" i="16"/>
  <c r="R208" i="16"/>
  <c r="R186" i="16"/>
  <c r="N164" i="16"/>
  <c r="R164" i="16"/>
  <c r="N76" i="16"/>
  <c r="R76" i="16"/>
  <c r="N54" i="16"/>
  <c r="R54" i="16"/>
  <c r="V48" i="16"/>
  <c r="N32" i="16"/>
  <c r="R32" i="16"/>
  <c r="T48" i="16"/>
  <c r="N11" i="16"/>
  <c r="T11" i="16"/>
  <c r="J48" i="16"/>
  <c r="R48" i="16" s="1"/>
  <c r="L48" i="16"/>
  <c r="N48" i="16"/>
  <c r="P48" i="16"/>
  <c r="J42" i="8"/>
  <c r="C42" i="8"/>
  <c r="J35" i="8"/>
  <c r="C35" i="8"/>
  <c r="Z41" i="8"/>
  <c r="AA41" i="8" s="1"/>
  <c r="Y41" i="8"/>
  <c r="S40" i="8"/>
  <c r="Z34" i="8"/>
  <c r="AA34" i="8" s="1"/>
  <c r="Y34" i="8"/>
  <c r="S34" i="8"/>
  <c r="U34" i="8" s="1"/>
  <c r="J28" i="8"/>
  <c r="Y27" i="8"/>
  <c r="Z27" i="8"/>
  <c r="AA27" i="8" s="1"/>
  <c r="I21" i="8"/>
  <c r="C21" i="8"/>
  <c r="C28" i="8"/>
  <c r="AB34" i="8" l="1"/>
  <c r="AC27" i="8"/>
  <c r="V32" i="21"/>
  <c r="N32" i="21"/>
  <c r="X32" i="21" s="1"/>
  <c r="Z32" i="21" s="1"/>
  <c r="N48" i="21"/>
  <c r="J10" i="21"/>
  <c r="AH10" i="21" s="1"/>
  <c r="N17" i="21"/>
  <c r="X17" i="21" s="1"/>
  <c r="Z17" i="21" s="1"/>
  <c r="AH17" i="21"/>
  <c r="V17" i="21"/>
  <c r="N13" i="21"/>
  <c r="X13" i="21" s="1"/>
  <c r="Z13" i="21" s="1"/>
  <c r="AH13" i="21"/>
  <c r="V13" i="21"/>
  <c r="N16" i="21"/>
  <c r="X16" i="21" s="1"/>
  <c r="Z16" i="21" s="1"/>
  <c r="AH16" i="21"/>
  <c r="V16" i="21"/>
  <c r="N12" i="21"/>
  <c r="X12" i="21" s="1"/>
  <c r="Z12" i="21" s="1"/>
  <c r="AH12" i="21"/>
  <c r="V12" i="21"/>
  <c r="L15" i="21"/>
  <c r="AC41" i="8"/>
  <c r="AC34" i="8"/>
  <c r="W34" i="8"/>
  <c r="AB27" i="8"/>
  <c r="AB41" i="8"/>
  <c r="T40" i="8"/>
  <c r="U40" i="8"/>
  <c r="W40" i="8"/>
  <c r="T34" i="8"/>
  <c r="I14" i="8"/>
  <c r="C14" i="8"/>
  <c r="X12" i="8"/>
  <c r="X13" i="8"/>
  <c r="Y12" i="8"/>
  <c r="Y13" i="8"/>
  <c r="S13" i="8"/>
  <c r="T13" i="8" s="1"/>
  <c r="L48" i="21" l="1"/>
  <c r="P48" i="21" s="1"/>
  <c r="X48" i="21"/>
  <c r="AH26" i="21"/>
  <c r="N10" i="21"/>
  <c r="X10" i="21" s="1"/>
  <c r="Z10" i="21" s="1"/>
  <c r="V10" i="21"/>
  <c r="AH33" i="21"/>
  <c r="AH34" i="21"/>
  <c r="L16" i="21"/>
  <c r="AA12" i="8"/>
  <c r="Z12" i="8"/>
  <c r="AH35" i="21" l="1"/>
  <c r="L17" i="21"/>
  <c r="K28" i="18"/>
  <c r="H28" i="18"/>
  <c r="E28" i="18"/>
  <c r="B28" i="18"/>
  <c r="K27" i="18"/>
  <c r="H27" i="18"/>
  <c r="E27" i="18"/>
  <c r="B27" i="18"/>
  <c r="F3" i="18"/>
  <c r="C2" i="18"/>
  <c r="K27" i="19"/>
  <c r="H27" i="19"/>
  <c r="E27" i="19"/>
  <c r="B27" i="19"/>
  <c r="K26" i="19"/>
  <c r="H26" i="19"/>
  <c r="E26" i="19"/>
  <c r="B26" i="19"/>
  <c r="F3" i="19"/>
  <c r="C2" i="19"/>
  <c r="AH36" i="21" l="1"/>
  <c r="J26" i="21"/>
  <c r="H26" i="21" s="1"/>
  <c r="X226" i="16"/>
  <c r="V226" i="16"/>
  <c r="T226" i="16"/>
  <c r="R226" i="16"/>
  <c r="P226" i="16"/>
  <c r="N226" i="16"/>
  <c r="L226" i="16"/>
  <c r="J226" i="16"/>
  <c r="H226" i="16"/>
  <c r="F226" i="16"/>
  <c r="V225" i="16"/>
  <c r="F224" i="16"/>
  <c r="P224" i="16" s="1"/>
  <c r="D224" i="16"/>
  <c r="X224" i="16" s="1"/>
  <c r="X204" i="16"/>
  <c r="V204" i="16"/>
  <c r="T204" i="16"/>
  <c r="R204" i="16"/>
  <c r="P204" i="16"/>
  <c r="N204" i="16"/>
  <c r="L204" i="16"/>
  <c r="J204" i="16"/>
  <c r="H204" i="16"/>
  <c r="F204" i="16"/>
  <c r="V203" i="16"/>
  <c r="F202" i="16"/>
  <c r="P202" i="16" s="1"/>
  <c r="D202" i="16"/>
  <c r="X202" i="16" s="1"/>
  <c r="X182" i="16"/>
  <c r="V182" i="16"/>
  <c r="T182" i="16"/>
  <c r="R182" i="16"/>
  <c r="P182" i="16"/>
  <c r="N182" i="16"/>
  <c r="L182" i="16"/>
  <c r="J182" i="16"/>
  <c r="H182" i="16"/>
  <c r="F182" i="16"/>
  <c r="V181" i="16"/>
  <c r="F180" i="16"/>
  <c r="P180" i="16" s="1"/>
  <c r="D180" i="16"/>
  <c r="X180" i="16" s="1"/>
  <c r="X160" i="16"/>
  <c r="V160" i="16"/>
  <c r="T160" i="16"/>
  <c r="R160" i="16"/>
  <c r="P160" i="16"/>
  <c r="N160" i="16"/>
  <c r="L160" i="16"/>
  <c r="J160" i="16"/>
  <c r="H160" i="16"/>
  <c r="F160" i="16"/>
  <c r="V159" i="16"/>
  <c r="F158" i="16"/>
  <c r="P158" i="16" s="1"/>
  <c r="D158" i="16"/>
  <c r="X158" i="16" s="1"/>
  <c r="X138" i="16"/>
  <c r="V138" i="16"/>
  <c r="T138" i="16"/>
  <c r="R138" i="16"/>
  <c r="P138" i="16"/>
  <c r="N138" i="16"/>
  <c r="L138" i="16"/>
  <c r="J138" i="16"/>
  <c r="H138" i="16"/>
  <c r="F138" i="16"/>
  <c r="V137" i="16"/>
  <c r="F136" i="16"/>
  <c r="P136" i="16" s="1"/>
  <c r="D136" i="16"/>
  <c r="X136" i="16" s="1"/>
  <c r="X94" i="16"/>
  <c r="V94" i="16"/>
  <c r="T94" i="16"/>
  <c r="R94" i="16"/>
  <c r="P94" i="16"/>
  <c r="N94" i="16"/>
  <c r="L94" i="16"/>
  <c r="J94" i="16"/>
  <c r="H94" i="16"/>
  <c r="F94" i="16"/>
  <c r="V93" i="16"/>
  <c r="F92" i="16"/>
  <c r="P92" i="16" s="1"/>
  <c r="D92" i="16"/>
  <c r="X92" i="16" s="1"/>
  <c r="X72" i="16"/>
  <c r="V72" i="16"/>
  <c r="T72" i="16"/>
  <c r="R72" i="16"/>
  <c r="P72" i="16"/>
  <c r="N72" i="16"/>
  <c r="L72" i="16"/>
  <c r="J72" i="16"/>
  <c r="H72" i="16"/>
  <c r="F72" i="16"/>
  <c r="V71" i="16"/>
  <c r="F70" i="16"/>
  <c r="P70" i="16" s="1"/>
  <c r="D70" i="16"/>
  <c r="X70" i="16" s="1"/>
  <c r="R5" i="16"/>
  <c r="R6" i="16"/>
  <c r="N6" i="16"/>
  <c r="N5" i="16"/>
  <c r="G6" i="16"/>
  <c r="B6" i="16"/>
  <c r="G5" i="16"/>
  <c r="B5" i="16"/>
  <c r="J3" i="16"/>
  <c r="E2" i="16"/>
  <c r="X25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10" i="16"/>
  <c r="V25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10" i="16"/>
  <c r="X28" i="16"/>
  <c r="V28" i="16"/>
  <c r="T28" i="16"/>
  <c r="R28" i="16"/>
  <c r="P28" i="16"/>
  <c r="N28" i="16"/>
  <c r="L28" i="16"/>
  <c r="J28" i="16"/>
  <c r="H28" i="16"/>
  <c r="F28" i="16"/>
  <c r="F26" i="16"/>
  <c r="D26" i="16"/>
  <c r="AD25" i="16"/>
  <c r="AC25" i="16"/>
  <c r="P25" i="16"/>
  <c r="AD24" i="16"/>
  <c r="AC24" i="16"/>
  <c r="P24" i="16"/>
  <c r="AD23" i="16"/>
  <c r="AC23" i="16"/>
  <c r="P23" i="16"/>
  <c r="AD22" i="16"/>
  <c r="AC22" i="16"/>
  <c r="P22" i="16"/>
  <c r="AD21" i="16"/>
  <c r="AC21" i="16"/>
  <c r="P21" i="16"/>
  <c r="AD20" i="16"/>
  <c r="AC20" i="16"/>
  <c r="P20" i="16"/>
  <c r="AD19" i="16"/>
  <c r="AC19" i="16"/>
  <c r="P19" i="16"/>
  <c r="AD18" i="16"/>
  <c r="AC18" i="16"/>
  <c r="P18" i="16"/>
  <c r="AD17" i="16"/>
  <c r="AC17" i="16"/>
  <c r="P17" i="16"/>
  <c r="AD16" i="16"/>
  <c r="AC16" i="16"/>
  <c r="P16" i="16"/>
  <c r="AD15" i="16"/>
  <c r="AC15" i="16"/>
  <c r="P15" i="16"/>
  <c r="AD14" i="16"/>
  <c r="AC14" i="16"/>
  <c r="P14" i="16"/>
  <c r="AC13" i="16"/>
  <c r="AD13" i="16" s="1"/>
  <c r="P13" i="16"/>
  <c r="AD12" i="16"/>
  <c r="AC12" i="16"/>
  <c r="P12" i="16"/>
  <c r="AD11" i="16"/>
  <c r="AC11" i="16"/>
  <c r="P11" i="16"/>
  <c r="AC10" i="16"/>
  <c r="P10" i="16"/>
  <c r="J10" i="16"/>
  <c r="N10" i="16" s="1"/>
  <c r="AH37" i="21" l="1"/>
  <c r="V26" i="21"/>
  <c r="AC48" i="16"/>
  <c r="R30" i="16" s="1"/>
  <c r="J158" i="16"/>
  <c r="R158" i="16" s="1"/>
  <c r="AC158" i="16"/>
  <c r="R140" i="16" s="1"/>
  <c r="J202" i="16"/>
  <c r="R202" i="16" s="1"/>
  <c r="AC202" i="16"/>
  <c r="R184" i="16" s="1"/>
  <c r="V92" i="16"/>
  <c r="V70" i="16"/>
  <c r="J92" i="16"/>
  <c r="R92" i="16" s="1"/>
  <c r="AC92" i="16"/>
  <c r="R74" i="16" s="1"/>
  <c r="J70" i="16"/>
  <c r="R70" i="16" s="1"/>
  <c r="J136" i="16"/>
  <c r="R136" i="16" s="1"/>
  <c r="AC180" i="16"/>
  <c r="R162" i="16" s="1"/>
  <c r="V202" i="16"/>
  <c r="J224" i="16"/>
  <c r="R224" i="16" s="1"/>
  <c r="V136" i="16"/>
  <c r="AC70" i="16"/>
  <c r="R52" i="16" s="1"/>
  <c r="AC114" i="16"/>
  <c r="R96" i="16" s="1"/>
  <c r="AC136" i="16"/>
  <c r="V158" i="16"/>
  <c r="J180" i="16"/>
  <c r="R180" i="16" s="1"/>
  <c r="AC224" i="16"/>
  <c r="R206" i="16" s="1"/>
  <c r="V180" i="16"/>
  <c r="L224" i="16"/>
  <c r="T224" i="16"/>
  <c r="AD224" i="16"/>
  <c r="U206" i="16" s="1"/>
  <c r="V224" i="16"/>
  <c r="H224" i="16"/>
  <c r="L202" i="16"/>
  <c r="T202" i="16"/>
  <c r="AD202" i="16"/>
  <c r="U184" i="16" s="1"/>
  <c r="H202" i="16"/>
  <c r="L180" i="16"/>
  <c r="T180" i="16"/>
  <c r="AD180" i="16"/>
  <c r="U162" i="16" s="1"/>
  <c r="H180" i="16"/>
  <c r="L158" i="16"/>
  <c r="T158" i="16"/>
  <c r="AD158" i="16"/>
  <c r="U140" i="16" s="1"/>
  <c r="H158" i="16"/>
  <c r="L136" i="16"/>
  <c r="T136" i="16"/>
  <c r="AD136" i="16"/>
  <c r="U118" i="16" s="1"/>
  <c r="H136" i="16"/>
  <c r="AD114" i="16"/>
  <c r="U96" i="16" s="1"/>
  <c r="L92" i="16"/>
  <c r="T92" i="16"/>
  <c r="AD92" i="16"/>
  <c r="U74" i="16" s="1"/>
  <c r="H92" i="16"/>
  <c r="L70" i="16"/>
  <c r="T70" i="16"/>
  <c r="AD70" i="16"/>
  <c r="U52" i="16" s="1"/>
  <c r="H70" i="16"/>
  <c r="AD48" i="16"/>
  <c r="U30" i="16" s="1"/>
  <c r="AC26" i="16"/>
  <c r="R8" i="16" s="1"/>
  <c r="AD10" i="16"/>
  <c r="T10" i="16"/>
  <c r="R10" i="16"/>
  <c r="J26" i="16"/>
  <c r="AD26" i="16"/>
  <c r="U8" i="16" s="1"/>
  <c r="X38" i="12"/>
  <c r="U38" i="12"/>
  <c r="R38" i="12"/>
  <c r="O38" i="12"/>
  <c r="L38" i="12"/>
  <c r="H38" i="12"/>
  <c r="E38" i="12"/>
  <c r="B38" i="12"/>
  <c r="P46" i="4"/>
  <c r="M46" i="4"/>
  <c r="K46" i="4"/>
  <c r="H46" i="4"/>
  <c r="E46" i="4"/>
  <c r="D46" i="4"/>
  <c r="C46" i="4"/>
  <c r="B46" i="4"/>
  <c r="AH39" i="21" l="1"/>
  <c r="AH38" i="21"/>
  <c r="N26" i="21"/>
  <c r="V11" i="16"/>
  <c r="X11" i="16" s="1"/>
  <c r="H26" i="16"/>
  <c r="T26" i="16"/>
  <c r="N92" i="16"/>
  <c r="N224" i="16"/>
  <c r="N158" i="16"/>
  <c r="N202" i="16"/>
  <c r="N70" i="16"/>
  <c r="N136" i="16"/>
  <c r="N180" i="16"/>
  <c r="N26" i="16"/>
  <c r="E3" i="4"/>
  <c r="B2" i="4"/>
  <c r="AH48" i="21" l="1"/>
  <c r="H48" i="21" s="1"/>
  <c r="R48" i="21" s="1"/>
  <c r="L26" i="21"/>
  <c r="P26" i="21" s="1"/>
  <c r="R26" i="21" s="1"/>
  <c r="X26" i="21"/>
  <c r="L26" i="16"/>
  <c r="P26" i="16" s="1"/>
  <c r="R26" i="16" s="1"/>
  <c r="V26" i="16"/>
  <c r="X26" i="16" s="1"/>
  <c r="C53" i="3"/>
  <c r="S41" i="8" l="1"/>
  <c r="S44" i="8" s="1"/>
  <c r="L41" i="8"/>
  <c r="L40" i="8"/>
  <c r="Z40" i="8" s="1"/>
  <c r="Z44" i="8" s="1"/>
  <c r="L34" i="8"/>
  <c r="L33" i="8"/>
  <c r="Z33" i="8" s="1"/>
  <c r="E34" i="8"/>
  <c r="E33" i="8"/>
  <c r="S33" i="8" s="1"/>
  <c r="S27" i="8"/>
  <c r="W27" i="8" s="1"/>
  <c r="S26" i="8"/>
  <c r="W26" i="8" s="1"/>
  <c r="L27" i="8"/>
  <c r="L26" i="8"/>
  <c r="Z26" i="8" s="1"/>
  <c r="AB26" i="8" s="1"/>
  <c r="K20" i="8"/>
  <c r="Y20" i="8" s="1"/>
  <c r="K19" i="8"/>
  <c r="Y19" i="8" s="1"/>
  <c r="S20" i="8"/>
  <c r="S19" i="8"/>
  <c r="Y11" i="8"/>
  <c r="Y10" i="8"/>
  <c r="S9" i="8"/>
  <c r="S10" i="8"/>
  <c r="S12" i="8"/>
  <c r="T12" i="8" s="1"/>
  <c r="S11" i="8"/>
  <c r="AC40" i="8" l="1"/>
  <c r="AC44" i="8" s="1"/>
  <c r="Z42" i="8"/>
  <c r="M42" i="8"/>
  <c r="AA40" i="8"/>
  <c r="AA44" i="8" s="1"/>
  <c r="Y40" i="8"/>
  <c r="AB40" i="8"/>
  <c r="AB44" i="8" s="1"/>
  <c r="Z35" i="8"/>
  <c r="Z37" i="8"/>
  <c r="M35" i="8" s="1"/>
  <c r="Y33" i="8"/>
  <c r="X33" i="8" s="1"/>
  <c r="AA33" i="8"/>
  <c r="AC33" i="8"/>
  <c r="AB33" i="8"/>
  <c r="S37" i="8"/>
  <c r="F35" i="8" s="1"/>
  <c r="T33" i="8"/>
  <c r="U33" i="8"/>
  <c r="S35" i="8"/>
  <c r="E35" i="8" s="1"/>
  <c r="W33" i="8"/>
  <c r="AA26" i="8"/>
  <c r="Y26" i="8"/>
  <c r="X26" i="8" s="1"/>
  <c r="Z30" i="8"/>
  <c r="M28" i="8" s="1"/>
  <c r="Z28" i="8"/>
  <c r="AC26" i="8"/>
  <c r="Y9" i="8"/>
  <c r="V14" i="8"/>
  <c r="T9" i="8"/>
  <c r="U9" i="8"/>
  <c r="W28" i="8"/>
  <c r="W30" i="8"/>
  <c r="U41" i="8"/>
  <c r="U44" i="8" s="1"/>
  <c r="F42" i="8"/>
  <c r="S42" i="8"/>
  <c r="T41" i="8"/>
  <c r="T44" i="8" s="1"/>
  <c r="W41" i="8"/>
  <c r="W44" i="8" s="1"/>
  <c r="T20" i="8"/>
  <c r="U20" i="8"/>
  <c r="AA20" i="8"/>
  <c r="X20" i="8"/>
  <c r="Z20" i="8"/>
  <c r="X11" i="8"/>
  <c r="AA11" i="8"/>
  <c r="Z11" i="8"/>
  <c r="Y21" i="8"/>
  <c r="Z19" i="8"/>
  <c r="Y23" i="8"/>
  <c r="L21" i="8" s="1"/>
  <c r="X19" i="8"/>
  <c r="AA19" i="8"/>
  <c r="S23" i="8"/>
  <c r="F21" i="8" s="1"/>
  <c r="T19" i="8"/>
  <c r="S21" i="8"/>
  <c r="U19" i="8"/>
  <c r="X10" i="8"/>
  <c r="AA10" i="8"/>
  <c r="Z10" i="8"/>
  <c r="T10" i="8"/>
  <c r="U10" i="8"/>
  <c r="S16" i="8"/>
  <c r="U27" i="8"/>
  <c r="T27" i="8"/>
  <c r="U26" i="8"/>
  <c r="T26" i="8"/>
  <c r="S28" i="8"/>
  <c r="S30" i="8"/>
  <c r="F28" i="8" s="1"/>
  <c r="T11" i="8"/>
  <c r="U11" i="8"/>
  <c r="U12" i="8"/>
  <c r="Z13" i="8"/>
  <c r="AA13" i="8"/>
  <c r="U13" i="8"/>
  <c r="S14" i="8"/>
  <c r="Q46" i="14"/>
  <c r="P46" i="14"/>
  <c r="R46" i="14" s="1"/>
  <c r="O46" i="14"/>
  <c r="Q45" i="14"/>
  <c r="P45" i="14"/>
  <c r="R45" i="14" s="1"/>
  <c r="O45" i="14"/>
  <c r="Q44" i="14"/>
  <c r="P44" i="14"/>
  <c r="R44" i="14" s="1"/>
  <c r="O44" i="14"/>
  <c r="Q43" i="14"/>
  <c r="P43" i="14"/>
  <c r="R43" i="14" s="1"/>
  <c r="O43" i="14"/>
  <c r="Q42" i="14"/>
  <c r="P42" i="14"/>
  <c r="R42" i="14" s="1"/>
  <c r="O42" i="14"/>
  <c r="Q74" i="14"/>
  <c r="P74" i="14"/>
  <c r="R74" i="14" s="1"/>
  <c r="O74" i="14"/>
  <c r="Q73" i="14"/>
  <c r="P73" i="14"/>
  <c r="R73" i="14" s="1"/>
  <c r="O73" i="14"/>
  <c r="Q72" i="14"/>
  <c r="P72" i="14"/>
  <c r="R72" i="14" s="1"/>
  <c r="O72" i="14"/>
  <c r="Q71" i="14"/>
  <c r="P71" i="14"/>
  <c r="R71" i="14" s="1"/>
  <c r="O71" i="14"/>
  <c r="Q70" i="14"/>
  <c r="P70" i="14"/>
  <c r="R70" i="14" s="1"/>
  <c r="O70" i="14"/>
  <c r="Q67" i="14"/>
  <c r="P67" i="14"/>
  <c r="R67" i="14" s="1"/>
  <c r="O67" i="14"/>
  <c r="Q66" i="14"/>
  <c r="P66" i="14"/>
  <c r="R66" i="14" s="1"/>
  <c r="O66" i="14"/>
  <c r="Q65" i="14"/>
  <c r="P65" i="14"/>
  <c r="R65" i="14" s="1"/>
  <c r="O65" i="14"/>
  <c r="Q64" i="14"/>
  <c r="P64" i="14"/>
  <c r="R64" i="14" s="1"/>
  <c r="O64" i="14"/>
  <c r="Q63" i="14"/>
  <c r="P63" i="14"/>
  <c r="R63" i="14" s="1"/>
  <c r="O63" i="14"/>
  <c r="Q60" i="14"/>
  <c r="P60" i="14"/>
  <c r="R60" i="14" s="1"/>
  <c r="O60" i="14"/>
  <c r="Q59" i="14"/>
  <c r="P59" i="14"/>
  <c r="R59" i="14" s="1"/>
  <c r="O59" i="14"/>
  <c r="Q58" i="14"/>
  <c r="P58" i="14"/>
  <c r="R58" i="14" s="1"/>
  <c r="O58" i="14"/>
  <c r="Q57" i="14"/>
  <c r="P57" i="14"/>
  <c r="R57" i="14" s="1"/>
  <c r="O57" i="14"/>
  <c r="Q56" i="14"/>
  <c r="P56" i="14"/>
  <c r="R56" i="14" s="1"/>
  <c r="O56" i="14"/>
  <c r="Q53" i="14"/>
  <c r="P53" i="14"/>
  <c r="R53" i="14" s="1"/>
  <c r="O53" i="14"/>
  <c r="Q52" i="14"/>
  <c r="P52" i="14"/>
  <c r="R52" i="14" s="1"/>
  <c r="O52" i="14"/>
  <c r="Q51" i="14"/>
  <c r="P51" i="14"/>
  <c r="R51" i="14" s="1"/>
  <c r="O51" i="14"/>
  <c r="Q50" i="14"/>
  <c r="P50" i="14"/>
  <c r="R50" i="14" s="1"/>
  <c r="O50" i="14"/>
  <c r="Q49" i="14"/>
  <c r="P49" i="14"/>
  <c r="R49" i="14" s="1"/>
  <c r="O49" i="14"/>
  <c r="C74" i="14"/>
  <c r="C73" i="14"/>
  <c r="C72" i="14"/>
  <c r="C71" i="14"/>
  <c r="C70" i="14"/>
  <c r="C67" i="14"/>
  <c r="C66" i="14"/>
  <c r="C65" i="14"/>
  <c r="C64" i="14"/>
  <c r="C63" i="14"/>
  <c r="C60" i="14"/>
  <c r="C59" i="14"/>
  <c r="C58" i="14"/>
  <c r="C57" i="14"/>
  <c r="C56" i="14"/>
  <c r="C53" i="14"/>
  <c r="C52" i="14"/>
  <c r="C51" i="14"/>
  <c r="C50" i="14"/>
  <c r="C49" i="14"/>
  <c r="C46" i="14"/>
  <c r="C45" i="14"/>
  <c r="C44" i="14"/>
  <c r="C43" i="14"/>
  <c r="C42" i="14"/>
  <c r="P14" i="14"/>
  <c r="R14" i="14" s="1"/>
  <c r="Q14" i="14"/>
  <c r="P15" i="14"/>
  <c r="R15" i="14" s="1"/>
  <c r="Q15" i="14"/>
  <c r="P16" i="14"/>
  <c r="R16" i="14" s="1"/>
  <c r="Q16" i="14"/>
  <c r="P17" i="14"/>
  <c r="R17" i="14" s="1"/>
  <c r="Q17" i="14"/>
  <c r="P18" i="14"/>
  <c r="R18" i="14" s="1"/>
  <c r="Q18" i="14"/>
  <c r="P21" i="14"/>
  <c r="R21" i="14" s="1"/>
  <c r="Q21" i="14"/>
  <c r="P22" i="14"/>
  <c r="R22" i="14" s="1"/>
  <c r="Q22" i="14"/>
  <c r="P23" i="14"/>
  <c r="R23" i="14" s="1"/>
  <c r="Q23" i="14"/>
  <c r="P24" i="14"/>
  <c r="R24" i="14" s="1"/>
  <c r="Q24" i="14"/>
  <c r="P25" i="14"/>
  <c r="R25" i="14" s="1"/>
  <c r="Q25" i="14"/>
  <c r="P28" i="14"/>
  <c r="R28" i="14" s="1"/>
  <c r="Q28" i="14"/>
  <c r="P29" i="14"/>
  <c r="R29" i="14" s="1"/>
  <c r="Q29" i="14"/>
  <c r="P30" i="14"/>
  <c r="R30" i="14" s="1"/>
  <c r="Q30" i="14"/>
  <c r="P31" i="14"/>
  <c r="R31" i="14" s="1"/>
  <c r="Q31" i="14"/>
  <c r="P32" i="14"/>
  <c r="R32" i="14" s="1"/>
  <c r="Q32" i="14"/>
  <c r="P35" i="14"/>
  <c r="R35" i="14" s="1"/>
  <c r="Q35" i="14"/>
  <c r="P36" i="14"/>
  <c r="R36" i="14" s="1"/>
  <c r="Q36" i="14"/>
  <c r="P37" i="14"/>
  <c r="R37" i="14" s="1"/>
  <c r="Q37" i="14"/>
  <c r="P38" i="14"/>
  <c r="R38" i="14" s="1"/>
  <c r="Q38" i="14"/>
  <c r="P39" i="14"/>
  <c r="R39" i="14" s="1"/>
  <c r="Q39" i="14"/>
  <c r="O39" i="14"/>
  <c r="O38" i="14"/>
  <c r="O37" i="14"/>
  <c r="O36" i="14"/>
  <c r="O35" i="14"/>
  <c r="O32" i="14"/>
  <c r="O31" i="14"/>
  <c r="O30" i="14"/>
  <c r="O29" i="14"/>
  <c r="O28" i="14"/>
  <c r="O25" i="14"/>
  <c r="O24" i="14"/>
  <c r="O23" i="14"/>
  <c r="O22" i="14"/>
  <c r="O21" i="14"/>
  <c r="O18" i="14"/>
  <c r="O17" i="14"/>
  <c r="O16" i="14"/>
  <c r="O15" i="14"/>
  <c r="O14" i="14"/>
  <c r="C39" i="14"/>
  <c r="C38" i="14"/>
  <c r="C37" i="14"/>
  <c r="C36" i="14"/>
  <c r="C35" i="14"/>
  <c r="C32" i="14"/>
  <c r="C31" i="14"/>
  <c r="C30" i="14"/>
  <c r="C29" i="14"/>
  <c r="C28" i="14"/>
  <c r="C25" i="14"/>
  <c r="C24" i="14"/>
  <c r="C23" i="14"/>
  <c r="C22" i="14"/>
  <c r="C21" i="14"/>
  <c r="C18" i="14"/>
  <c r="C17" i="14"/>
  <c r="C16" i="14"/>
  <c r="C15" i="14"/>
  <c r="C14" i="14"/>
  <c r="X40" i="8" l="1"/>
  <c r="X44" i="8" s="1"/>
  <c r="Y44" i="8"/>
  <c r="U16" i="8"/>
  <c r="X37" i="8"/>
  <c r="X35" i="8"/>
  <c r="X30" i="8"/>
  <c r="X28" i="8"/>
  <c r="H28" i="8"/>
  <c r="AA42" i="8"/>
  <c r="AC42" i="8"/>
  <c r="AB42" i="8"/>
  <c r="Y42" i="8"/>
  <c r="L42" i="8"/>
  <c r="AC35" i="8"/>
  <c r="AC37" i="8"/>
  <c r="AA35" i="8"/>
  <c r="AA37" i="8"/>
  <c r="L35" i="8"/>
  <c r="AB37" i="8"/>
  <c r="AB35" i="8"/>
  <c r="Y37" i="8"/>
  <c r="Y35" i="8"/>
  <c r="U37" i="8"/>
  <c r="U35" i="8"/>
  <c r="W37" i="8"/>
  <c r="W35" i="8"/>
  <c r="T37" i="8"/>
  <c r="T35" i="8"/>
  <c r="D35" i="8" s="1"/>
  <c r="AC30" i="8"/>
  <c r="AC28" i="8"/>
  <c r="L28" i="8"/>
  <c r="Y30" i="8"/>
  <c r="Y28" i="8"/>
  <c r="AB30" i="8"/>
  <c r="AB28" i="8"/>
  <c r="AA30" i="8"/>
  <c r="AA28" i="8"/>
  <c r="Y14" i="8"/>
  <c r="AB16" i="8"/>
  <c r="Y16" i="8"/>
  <c r="L14" i="8" s="1"/>
  <c r="X9" i="8"/>
  <c r="X16" i="8" s="1"/>
  <c r="Z9" i="8"/>
  <c r="Z14" i="8" s="1"/>
  <c r="AA9" i="8"/>
  <c r="AA16" i="8" s="1"/>
  <c r="F14" i="8"/>
  <c r="X23" i="8"/>
  <c r="T42" i="8"/>
  <c r="D42" i="8" s="1"/>
  <c r="E42" i="8"/>
  <c r="W42" i="8"/>
  <c r="U42" i="8"/>
  <c r="E28" i="8"/>
  <c r="E21" i="8"/>
  <c r="K21" i="8"/>
  <c r="Z23" i="8"/>
  <c r="Z21" i="8"/>
  <c r="AA23" i="8"/>
  <c r="AA21" i="8"/>
  <c r="M21" i="8" s="1"/>
  <c r="X21" i="8"/>
  <c r="U21" i="8"/>
  <c r="U23" i="8"/>
  <c r="T21" i="8"/>
  <c r="D21" i="8" s="1"/>
  <c r="T23" i="8"/>
  <c r="E14" i="8"/>
  <c r="T30" i="8"/>
  <c r="T28" i="8"/>
  <c r="D28" i="8" s="1"/>
  <c r="U30" i="8"/>
  <c r="U28" i="8"/>
  <c r="T14" i="8"/>
  <c r="D14" i="8" s="1"/>
  <c r="T16" i="8"/>
  <c r="U14" i="8"/>
  <c r="D2" i="14"/>
  <c r="C2" i="12"/>
  <c r="B13" i="12" s="1"/>
  <c r="X42" i="8" l="1"/>
  <c r="Z16" i="8"/>
  <c r="J14" i="8" s="1"/>
  <c r="O28" i="8"/>
  <c r="G35" i="8"/>
  <c r="K42" i="8"/>
  <c r="N28" i="8"/>
  <c r="N35" i="8"/>
  <c r="H35" i="8"/>
  <c r="O42" i="8"/>
  <c r="N42" i="8"/>
  <c r="I42" i="8"/>
  <c r="O35" i="8"/>
  <c r="K35" i="8"/>
  <c r="I35" i="8"/>
  <c r="K28" i="8"/>
  <c r="I28" i="8"/>
  <c r="K14" i="8"/>
  <c r="X14" i="8"/>
  <c r="H14" i="8" s="1"/>
  <c r="AA14" i="8"/>
  <c r="M14" i="8" s="1"/>
  <c r="H42" i="8"/>
  <c r="G42" i="8"/>
  <c r="G14" i="8"/>
  <c r="G28" i="8"/>
  <c r="H21" i="8"/>
  <c r="J21" i="8"/>
  <c r="G21" i="8"/>
  <c r="J3" i="14"/>
  <c r="J3" i="12"/>
  <c r="C7" i="12" l="1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Z7" i="12" s="1"/>
  <c r="W7" i="12" l="1"/>
  <c r="S7" i="12"/>
  <c r="O7" i="12"/>
  <c r="K7" i="12"/>
  <c r="G7" i="12"/>
  <c r="V7" i="12"/>
  <c r="R7" i="12"/>
  <c r="N7" i="12"/>
  <c r="J7" i="12"/>
  <c r="F7" i="12"/>
  <c r="Y7" i="12"/>
  <c r="U7" i="12"/>
  <c r="Q7" i="12"/>
  <c r="M7" i="12"/>
  <c r="I7" i="12"/>
  <c r="E7" i="12"/>
  <c r="X7" i="12"/>
  <c r="T7" i="12"/>
  <c r="P7" i="12"/>
  <c r="L7" i="12"/>
  <c r="H7" i="12"/>
  <c r="D7" i="12"/>
  <c r="XFD50" i="11" l="1"/>
</calcChain>
</file>

<file path=xl/comments1.xml><?xml version="1.0" encoding="utf-8"?>
<comments xmlns="http://schemas.openxmlformats.org/spreadsheetml/2006/main">
  <authors>
    <author>Vibeke Duchwaider - Heden &amp; Fjorden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Vibeke Duchwaider - Heden &amp; Fjorden:</t>
        </r>
        <r>
          <rPr>
            <sz val="9"/>
            <color indexed="81"/>
            <rFont val="Tahoma"/>
            <family val="2"/>
          </rPr>
          <t xml:space="preserve">
Kan så kun bruges, hvis man er på netværket, men stor hjælp, hvis andre skal overtage besætningen</t>
        </r>
      </text>
    </comment>
  </commentList>
</comments>
</file>

<file path=xl/sharedStrings.xml><?xml version="1.0" encoding="utf-8"?>
<sst xmlns="http://schemas.openxmlformats.org/spreadsheetml/2006/main" count="1616" uniqueCount="245">
  <si>
    <t>Udbytte</t>
  </si>
  <si>
    <t>Kg TS/FEN</t>
  </si>
  <si>
    <t>TS %</t>
  </si>
  <si>
    <t>FEN pr. ha</t>
  </si>
  <si>
    <t>Opnået</t>
  </si>
  <si>
    <t>Mål</t>
  </si>
  <si>
    <t>Afgrøde</t>
  </si>
  <si>
    <t>Total</t>
  </si>
  <si>
    <t>Total græs</t>
  </si>
  <si>
    <t>5. slæt</t>
  </si>
  <si>
    <t>4. slæt</t>
  </si>
  <si>
    <t>3. slæt</t>
  </si>
  <si>
    <t>2. slæt</t>
  </si>
  <si>
    <t>1. slæt</t>
  </si>
  <si>
    <t>Græs</t>
  </si>
  <si>
    <t>Dato</t>
  </si>
  <si>
    <t>Navn</t>
  </si>
  <si>
    <t>Mobilnummer</t>
  </si>
  <si>
    <t>CHR. Nummer</t>
  </si>
  <si>
    <t>Kundenummer</t>
  </si>
  <si>
    <t>Tjeklisten</t>
  </si>
  <si>
    <t>Slætstrategiværktøj</t>
  </si>
  <si>
    <t>Primærgræsblanding</t>
  </si>
  <si>
    <t>Sekunddær græsblanding</t>
  </si>
  <si>
    <t>Cropsat udprint i foråret</t>
  </si>
  <si>
    <t>Målskema udfyldt</t>
  </si>
  <si>
    <t>Digital handlingsplan</t>
  </si>
  <si>
    <t>Stivelse</t>
  </si>
  <si>
    <t>Areal i alt</t>
  </si>
  <si>
    <t>Opfølgning 1</t>
  </si>
  <si>
    <t>Udgangspunkt grovfoder og kvalitet</t>
  </si>
  <si>
    <t>Slætstrategi</t>
  </si>
  <si>
    <t>dato</t>
  </si>
  <si>
    <t>MÅL</t>
  </si>
  <si>
    <t>OPNÅET</t>
  </si>
  <si>
    <t>Nr.</t>
  </si>
  <si>
    <t xml:space="preserve">           </t>
  </si>
  <si>
    <t xml:space="preserve"> </t>
  </si>
  <si>
    <t>Ansvarlig</t>
  </si>
  <si>
    <t>Hvornår</t>
  </si>
  <si>
    <t>Navn:</t>
  </si>
  <si>
    <t xml:space="preserve">Ansvarlig rådgiver: </t>
  </si>
  <si>
    <t>Tlf.:</t>
  </si>
  <si>
    <t>Andre aftaler:</t>
  </si>
  <si>
    <t>Opfølgning 2</t>
  </si>
  <si>
    <t>Opfølgning 3</t>
  </si>
  <si>
    <t>Fremstillingspris på mælk (kr./ kg EKM)</t>
  </si>
  <si>
    <t>Måslskema for økonomiske mål</t>
  </si>
  <si>
    <t>Handlinsplansskema</t>
  </si>
  <si>
    <t>Udbytte 1. slæt, tørstof</t>
  </si>
  <si>
    <t>Udbytte 1. slæt, FEN</t>
  </si>
  <si>
    <t>Udbytte 2. slæt, tørstof</t>
  </si>
  <si>
    <t>Udbytte 2. slæt, FEN</t>
  </si>
  <si>
    <t>Udbytte 3. slæt, tørstof</t>
  </si>
  <si>
    <t>Udbytte 3. slæt, FEN</t>
  </si>
  <si>
    <t>Udbytte 4. slæt, tørstof</t>
  </si>
  <si>
    <t>Udbytte 5. slæt, FEN</t>
  </si>
  <si>
    <t>Udbytte 5. slæt, tørstof</t>
  </si>
  <si>
    <t>Udbytte 4. slæt, FEN</t>
  </si>
  <si>
    <t>Majshelsæd, FEN</t>
  </si>
  <si>
    <t>Majshelsæd, tørstof</t>
  </si>
  <si>
    <t>Afgræsningsplan</t>
  </si>
  <si>
    <t>Helsæd / grønkorn, tørstof</t>
  </si>
  <si>
    <t>Helsæd / grønkorn, FEN</t>
  </si>
  <si>
    <t>Kolbemajs, tørstof</t>
  </si>
  <si>
    <t>Kolbemajs, FEN</t>
  </si>
  <si>
    <t>Kommentarer</t>
  </si>
  <si>
    <t>Samlet hæfte, Grovfoderskolen</t>
  </si>
  <si>
    <t>Maskinstation</t>
  </si>
  <si>
    <t>Kvægrådgiver</t>
  </si>
  <si>
    <t>Økonomirådgiver</t>
  </si>
  <si>
    <t>DLBR Lager</t>
  </si>
  <si>
    <t>Beregnet udbytte</t>
  </si>
  <si>
    <t>Analysedata</t>
  </si>
  <si>
    <t>Mark</t>
  </si>
  <si>
    <t>Ha</t>
  </si>
  <si>
    <t>Mængde</t>
  </si>
  <si>
    <t>Tørstof %</t>
  </si>
  <si>
    <t>Beholdning</t>
  </si>
  <si>
    <t>Tørstof, ton/ha</t>
  </si>
  <si>
    <t>Sidste overførsel</t>
  </si>
  <si>
    <t>FEN/ha</t>
  </si>
  <si>
    <t>FEN i alt</t>
  </si>
  <si>
    <t>Overført til dyrkningsjournal</t>
  </si>
  <si>
    <t>Analysedato</t>
  </si>
  <si>
    <t>FEN/kg tørstof</t>
  </si>
  <si>
    <t>Ø90-nr</t>
  </si>
  <si>
    <t xml:space="preserve">Slæt-intervaller afhængig af slætstrategi </t>
  </si>
  <si>
    <t>Maj</t>
  </si>
  <si>
    <t>Juni</t>
  </si>
  <si>
    <t>Juli</t>
  </si>
  <si>
    <t>August</t>
  </si>
  <si>
    <t>September</t>
  </si>
  <si>
    <t>Oktober</t>
  </si>
  <si>
    <t>x</t>
  </si>
  <si>
    <t>Slæt - dato</t>
  </si>
  <si>
    <t>Planlagt</t>
  </si>
  <si>
    <t>Aftalekalender</t>
  </si>
  <si>
    <t>Planteavl</t>
  </si>
  <si>
    <t>noter dato!</t>
  </si>
  <si>
    <t xml:space="preserve">Majs: maskinstation </t>
  </si>
  <si>
    <t>hos:</t>
  </si>
  <si>
    <t>Græs - slættidspunkt og aftalekalender</t>
  </si>
  <si>
    <t>Beg d.</t>
  </si>
  <si>
    <t>Uge nr.</t>
  </si>
  <si>
    <t>- ved 4 slæt</t>
  </si>
  <si>
    <t>- ved 5 slæt</t>
  </si>
  <si>
    <t>1.slæt</t>
  </si>
  <si>
    <t>MJ / kg ts</t>
  </si>
  <si>
    <t>Råprotein</t>
  </si>
  <si>
    <t>Råaske</t>
  </si>
  <si>
    <t>Sukker</t>
  </si>
  <si>
    <t>2.slæt</t>
  </si>
  <si>
    <t>3.slæt</t>
  </si>
  <si>
    <t>4.slæt</t>
  </si>
  <si>
    <t>5.slæt</t>
  </si>
  <si>
    <t>Stalden</t>
  </si>
  <si>
    <t>Årskøer</t>
  </si>
  <si>
    <t>Årskvier</t>
  </si>
  <si>
    <t>Areal</t>
  </si>
  <si>
    <t>Areal &amp; udbytte</t>
  </si>
  <si>
    <t>Kvalitet</t>
  </si>
  <si>
    <t>EKM lev.</t>
  </si>
  <si>
    <t>Helsæd</t>
  </si>
  <si>
    <t>NDF</t>
  </si>
  <si>
    <t>Majs</t>
  </si>
  <si>
    <t>Kolbemajs</t>
  </si>
  <si>
    <t>Crimpet majs</t>
  </si>
  <si>
    <t>Årstal</t>
  </si>
  <si>
    <t>FEN/årsko</t>
  </si>
  <si>
    <t>Gr. byg</t>
  </si>
  <si>
    <t>Grovfoder - udbytter &amp; kvaliteter</t>
  </si>
  <si>
    <t>MJ/kg ts</t>
  </si>
  <si>
    <t>%</t>
  </si>
  <si>
    <t>% råprot.</t>
  </si>
  <si>
    <t>Tørstof intv.</t>
  </si>
  <si>
    <t>Helsæd, grønkorn</t>
  </si>
  <si>
    <t>% stivelse</t>
  </si>
  <si>
    <t>Areal  - heraf vedvarende</t>
  </si>
  <si>
    <t>SAGRO</t>
  </si>
  <si>
    <t>Majssorter til ensilage</t>
  </si>
  <si>
    <t>Majssorter til kolbemajs &amp; crimpet majs</t>
  </si>
  <si>
    <t>Opnået i foregående regnskabsår</t>
  </si>
  <si>
    <t>Fremstillingspris på grovfoder i gns. (kr./FEN)</t>
  </si>
  <si>
    <t>Areal - heraf med majsensilage (ca.)</t>
  </si>
  <si>
    <t>Areal - heraf med kolbemajs (ca.)</t>
  </si>
  <si>
    <t>Areal - heraf med crimpet majs (ca.)</t>
  </si>
  <si>
    <t>Areal - heraf med slætgræs (ca.)</t>
  </si>
  <si>
    <t>Areal - heraf med afgræsning - omdrift (ca.)</t>
  </si>
  <si>
    <t>Areal - heraf med helsæd (ca.)</t>
  </si>
  <si>
    <t>Areal - heraf med andet (ca.)</t>
  </si>
  <si>
    <t>Areal - heraf i omdrift i alt</t>
  </si>
  <si>
    <t>Areal - heraf med salgsafgrøder (ca.)</t>
  </si>
  <si>
    <t>Fremstillingspris på majs (kr./FEN)</t>
  </si>
  <si>
    <t>Fremstillingspris på græs (kr./FEN)</t>
  </si>
  <si>
    <t>Grovfoderskolen</t>
  </si>
  <si>
    <t>Grundoplysninger</t>
  </si>
  <si>
    <t>Adresse</t>
  </si>
  <si>
    <t>E-mail</t>
  </si>
  <si>
    <t>Opfølgning 4</t>
  </si>
  <si>
    <t>Opfølgning 5</t>
  </si>
  <si>
    <t>Opfølgning 6</t>
  </si>
  <si>
    <t>Opfølgning 7</t>
  </si>
  <si>
    <t>Kvæg</t>
  </si>
  <si>
    <t>Planter</t>
  </si>
  <si>
    <t>Dokument udfyldt</t>
  </si>
  <si>
    <t>Tast "i" for i gang</t>
  </si>
  <si>
    <t>Tast "m" for mangler</t>
  </si>
  <si>
    <t>Tast "u" for udført</t>
  </si>
  <si>
    <t xml:space="preserve">Link til dokument eller login </t>
  </si>
  <si>
    <t>Grovfoderskolen - opfølgning på aftaler</t>
  </si>
  <si>
    <t>I nedenstående felter fremkommer farven, når bogstav m, i eller u tastes</t>
  </si>
  <si>
    <t>Planterådgiver - grovfoderskolen</t>
  </si>
  <si>
    <t>Kvægrådgiver - grovfoderskolen</t>
  </si>
  <si>
    <t>Planterådgiver - primær</t>
  </si>
  <si>
    <t>Kvægrådgiver - primær</t>
  </si>
  <si>
    <t>Tidsforbrug til snitning</t>
  </si>
  <si>
    <t>??</t>
  </si>
  <si>
    <t>som ligger i:</t>
  </si>
  <si>
    <t>Forbrugt tid i alt:</t>
  </si>
  <si>
    <t xml:space="preserve"> gns. pr. ha:</t>
  </si>
  <si>
    <t>Kode for placering</t>
  </si>
  <si>
    <t>start</t>
  </si>
  <si>
    <t>slut</t>
  </si>
  <si>
    <t>i alt</t>
  </si>
  <si>
    <t>pr. ha</t>
  </si>
  <si>
    <t>Mark nr.:</t>
  </si>
  <si>
    <t>ha</t>
  </si>
  <si>
    <t xml:space="preserve">kg  </t>
  </si>
  <si>
    <t>ts</t>
  </si>
  <si>
    <t>kg ts</t>
  </si>
  <si>
    <t>MJ</t>
  </si>
  <si>
    <t>kg ts/FEN</t>
  </si>
  <si>
    <t>FEN</t>
  </si>
  <si>
    <t>kg ts/ha</t>
  </si>
  <si>
    <t>MJ/ha</t>
  </si>
  <si>
    <t>Ud fra opmålt &amp; analyse</t>
  </si>
  <si>
    <t>læs</t>
  </si>
  <si>
    <t>Areal i alt:</t>
  </si>
  <si>
    <t>Mark nr.</t>
  </si>
  <si>
    <t>Forfrugt</t>
  </si>
  <si>
    <t>Sort</t>
  </si>
  <si>
    <t>Gødskning</t>
  </si>
  <si>
    <t>Forventet udbytte</t>
  </si>
  <si>
    <t>Kvalitetskrav</t>
  </si>
  <si>
    <t>ha.</t>
  </si>
  <si>
    <t>fht</t>
  </si>
  <si>
    <t>pct. ts</t>
  </si>
  <si>
    <t>Stivelse %</t>
  </si>
  <si>
    <t>MJ/kg ts:</t>
  </si>
  <si>
    <t>Pct. ts:</t>
  </si>
  <si>
    <t>Pct. stivelse:</t>
  </si>
  <si>
    <t xml:space="preserve"> ha</t>
  </si>
  <si>
    <t>Alder</t>
  </si>
  <si>
    <t>Græsbl.</t>
  </si>
  <si>
    <t>år</t>
  </si>
  <si>
    <t>nr./navn</t>
  </si>
  <si>
    <t>Tjekliste - Græs</t>
  </si>
  <si>
    <t>Tjekliste - Majs</t>
  </si>
  <si>
    <t>Gns. udbytte FEN/ha:</t>
  </si>
  <si>
    <t>kg ts i alt</t>
  </si>
  <si>
    <t>MJ i alt</t>
  </si>
  <si>
    <t>Råprot. I alt</t>
  </si>
  <si>
    <t>kg i alt</t>
  </si>
  <si>
    <t>LOG</t>
  </si>
  <si>
    <t>Udbytter fra snitter fordelt på høstdato / slæt og markniveau</t>
  </si>
  <si>
    <t>silo 2</t>
  </si>
  <si>
    <t>snittet d.</t>
  </si>
  <si>
    <t>gav i alt ud fra opmåling:</t>
  </si>
  <si>
    <t>Ud fra opmålt &amp; analyse giver det:</t>
  </si>
  <si>
    <t>Udbytter ud fra antal læs, fordelt på høstdato / slæt og markniveau</t>
  </si>
  <si>
    <t>Gennemsnit</t>
  </si>
  <si>
    <t>FEN / læs</t>
  </si>
  <si>
    <t>Handlingsplan</t>
  </si>
  <si>
    <t>Mål som sættes i fællesskab:</t>
  </si>
  <si>
    <t>Emne:</t>
  </si>
  <si>
    <t>Tiltag:</t>
  </si>
  <si>
    <t>Opfølgning på tiltag og mål:</t>
  </si>
  <si>
    <t>hos</t>
  </si>
  <si>
    <t>Opmålt  (I alt)  Opfodret</t>
  </si>
  <si>
    <t>- pr. ha</t>
  </si>
  <si>
    <t>Ver. 17.02</t>
  </si>
  <si>
    <t>FK org stof</t>
  </si>
  <si>
    <t>Mads Sørensen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</si>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</sst>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0.0"/>
    <numFmt numFmtId="165" formatCode="dd/mm/yy;@"/>
    <numFmt numFmtId="166" formatCode="#,##0.000"/>
    <numFmt numFmtId="167" formatCode="#,##0.0"/>
    <numFmt numFmtId="168" formatCode="0.000"/>
    <numFmt numFmtId="169" formatCode="_ * #,##0_ ;_ * \-#,##0_ ;_ * &quot;-&quot;??_ ;_ @_ "/>
    <numFmt numFmtId="170" formatCode="0.0%"/>
    <numFmt numFmtId="171" formatCode="&quot;kr&quot;\ #,##0.00_);\(&quot;kr&quot;\ #,##0.00\)"/>
    <numFmt numFmtId="172" formatCode="hh:mm&quot;  -&quot;"/>
    <numFmt numFmtId="173" formatCode="&quot;kr&quot;\ #,##0_);\(&quot;kr&quot;\ #,##0\)"/>
    <numFmt numFmtId="174" formatCode="_ * #,##0.0_ ;_ * \-#,##0.0_ ;_ * &quot;-&quot;??_ ;_ @_ "/>
    <numFmt numFmtId="175" formatCode="[$-F800]dddd\,\ mmmm\ dd\,\ yyyy"/>
  </numFmts>
  <fonts count="6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u/>
      <sz val="22"/>
      <name val="Arial"/>
      <family val="2"/>
    </font>
    <font>
      <b/>
      <sz val="7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name val="Arial"/>
      <family val="2"/>
    </font>
    <font>
      <b/>
      <sz val="26"/>
      <color theme="1"/>
      <name val="Arial"/>
      <family val="2"/>
    </font>
    <font>
      <b/>
      <sz val="26"/>
      <color theme="1" tint="0.34998626667073579"/>
      <name val="Arial"/>
      <family val="2"/>
    </font>
    <font>
      <b/>
      <sz val="26"/>
      <color theme="6" tint="-0.499984740745262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u/>
      <sz val="18"/>
      <color theme="1"/>
      <name val="Arial"/>
      <family val="2"/>
    </font>
    <font>
      <b/>
      <sz val="20"/>
      <name val="Arial"/>
      <family val="2"/>
    </font>
    <font>
      <b/>
      <i/>
      <sz val="14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4"/>
      <color theme="1"/>
      <name val="Arial"/>
      <family val="2"/>
    </font>
    <font>
      <b/>
      <u/>
      <sz val="24"/>
      <name val="Arial"/>
      <family val="2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2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24"/>
      </patternFill>
    </fill>
  </fills>
  <borders count="241">
    <border>
      <left/>
      <right/>
      <top/>
      <bottom/>
      <diagonal/>
    </border>
    <border>
      <left style="thin">
        <color rgb="FF92D050"/>
      </left>
      <right style="thick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ck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thick">
        <color rgb="FF92D050"/>
      </right>
      <top style="thick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ck">
        <color rgb="FF92D050"/>
      </top>
      <bottom style="medium">
        <color rgb="FF92D050"/>
      </bottom>
      <diagonal/>
    </border>
    <border>
      <left/>
      <right/>
      <top style="thick">
        <color rgb="FF92D050"/>
      </top>
      <bottom style="medium">
        <color rgb="FF92D050"/>
      </bottom>
      <diagonal/>
    </border>
    <border>
      <left style="thick">
        <color rgb="FF92D050"/>
      </left>
      <right/>
      <top style="thick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ck">
        <color rgb="FF92D050"/>
      </left>
      <right/>
      <top/>
      <bottom style="medium">
        <color rgb="FF92D050"/>
      </bottom>
      <diagonal/>
    </border>
    <border>
      <left/>
      <right style="thick">
        <color rgb="FF92D050"/>
      </right>
      <top style="thick">
        <color rgb="FF92D050"/>
      </top>
      <bottom style="medium">
        <color rgb="FF92D050"/>
      </bottom>
      <diagonal/>
    </border>
    <border>
      <left style="medium">
        <color rgb="FF92D050"/>
      </left>
      <right/>
      <top style="thick">
        <color rgb="FF92D050"/>
      </top>
      <bottom style="medium">
        <color rgb="FF92D050"/>
      </bottom>
      <diagonal/>
    </border>
    <border>
      <left/>
      <right/>
      <top style="thick">
        <color rgb="FF92D050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 style="thin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 style="thin">
        <color rgb="FF92D050"/>
      </bottom>
      <diagonal/>
    </border>
    <border>
      <left style="thin">
        <color rgb="FF92D050"/>
      </left>
      <right style="thick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ck">
        <color rgb="FF92D050"/>
      </right>
      <top style="medium">
        <color rgb="FF92D050"/>
      </top>
      <bottom style="thin">
        <color rgb="FF92D050"/>
      </bottom>
      <diagonal/>
    </border>
    <border>
      <left style="thick">
        <color rgb="FF92D050"/>
      </left>
      <right style="thick">
        <color rgb="FF92D050"/>
      </right>
      <top style="thin">
        <color rgb="FF92D050"/>
      </top>
      <bottom style="thin">
        <color rgb="FF92D05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ck">
        <color rgb="FF92D050"/>
      </left>
      <right style="thick">
        <color rgb="FF92D050"/>
      </right>
      <top style="thin">
        <color rgb="FF92D050"/>
      </top>
      <bottom style="medium">
        <color rgb="FF92D050"/>
      </bottom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/>
      <right style="thick">
        <color rgb="FF92D050"/>
      </right>
      <top style="thin">
        <color rgb="FF92D050"/>
      </top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ck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ck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ck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rgb="FF92D050"/>
      </left>
      <right style="medium">
        <color rgb="FF92D050"/>
      </right>
      <top/>
      <bottom style="thick">
        <color rgb="FF92D050"/>
      </bottom>
      <diagonal/>
    </border>
    <border>
      <left style="medium">
        <color rgb="FF92D050"/>
      </left>
      <right style="thin">
        <color rgb="FF92D050"/>
      </right>
      <top/>
      <bottom style="thick">
        <color rgb="FF92D050"/>
      </bottom>
      <diagonal/>
    </border>
    <border>
      <left style="thin">
        <color rgb="FF92D050"/>
      </left>
      <right style="thin">
        <color rgb="FF92D050"/>
      </right>
      <top/>
      <bottom style="thick">
        <color rgb="FF92D050"/>
      </bottom>
      <diagonal/>
    </border>
    <border>
      <left style="thin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n">
        <color rgb="FF92D050"/>
      </right>
      <top/>
      <bottom style="thick">
        <color rgb="FF92D050"/>
      </bottom>
      <diagonal/>
    </border>
    <border>
      <left/>
      <right style="thin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ck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ck">
        <color rgb="FF92D050"/>
      </left>
      <right style="thick">
        <color rgb="FF92D050"/>
      </right>
      <top/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thick">
        <color rgb="FF92D050"/>
      </right>
      <top/>
      <bottom style="medium">
        <color rgb="FF92D050"/>
      </bottom>
      <diagonal/>
    </border>
    <border>
      <left style="thick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ck">
        <color rgb="FF92D050"/>
      </left>
      <right style="thin">
        <color rgb="FF92D050"/>
      </right>
      <top/>
      <bottom style="medium">
        <color rgb="FF92D050"/>
      </bottom>
      <diagonal/>
    </border>
    <border>
      <left style="thick">
        <color rgb="FF92D050"/>
      </left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ck">
        <color rgb="FF92D050"/>
      </left>
      <right style="thick">
        <color rgb="FF92D050"/>
      </right>
      <top style="medium">
        <color rgb="FF92D050"/>
      </top>
      <bottom style="thin">
        <color rgb="FF92D050"/>
      </bottom>
      <diagonal/>
    </border>
    <border>
      <left/>
      <right style="thick">
        <color rgb="FF92D050"/>
      </right>
      <top style="medium">
        <color rgb="FF92D050"/>
      </top>
      <bottom style="thin">
        <color rgb="FF92D050"/>
      </bottom>
      <diagonal/>
    </border>
    <border>
      <left style="thick">
        <color rgb="FF92D050"/>
      </left>
      <right/>
      <top style="thin">
        <color rgb="FF92D050"/>
      </top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ck">
        <color rgb="FF92D050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 style="thick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ck">
        <color rgb="FF92D050"/>
      </bottom>
      <diagonal/>
    </border>
    <border>
      <left style="thin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</borders>
  <cellStyleXfs count="17">
    <xf numFmtId="0" fontId="0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3" fillId="0" borderId="0">
      <alignment vertical="top"/>
    </xf>
    <xf numFmtId="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3" fillId="0" borderId="176" applyNumberFormat="0" applyFont="0" applyBorder="0" applyAlignment="0" applyProtection="0"/>
    <xf numFmtId="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965">
    <xf numFmtId="0" fontId="0" fillId="0" borderId="0" xfId="0"/>
    <xf numFmtId="0" fontId="5" fillId="0" borderId="0" xfId="0" applyFont="1" applyProtection="1"/>
    <xf numFmtId="0" fontId="7" fillId="0" borderId="17" xfId="0" applyFont="1" applyBorder="1" applyAlignment="1" applyProtection="1">
      <alignment vertical="center" wrapText="1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27" xfId="0" applyBorder="1"/>
    <xf numFmtId="0" fontId="21" fillId="0" borderId="0" xfId="4" applyNumberFormat="1" applyFont="1" applyFill="1" applyBorder="1" applyAlignment="1" applyProtection="1"/>
    <xf numFmtId="165" fontId="2" fillId="0" borderId="0" xfId="4" applyNumberFormat="1" applyFont="1" applyFill="1" applyBorder="1" applyAlignment="1" applyProtection="1"/>
    <xf numFmtId="0" fontId="2" fillId="0" borderId="0" xfId="4"/>
    <xf numFmtId="4" fontId="2" fillId="0" borderId="0" xfId="4" applyNumberFormat="1" applyFont="1" applyFill="1" applyBorder="1" applyAlignment="1" applyProtection="1"/>
    <xf numFmtId="166" fontId="2" fillId="0" borderId="0" xfId="4" applyNumberFormat="1" applyFont="1" applyFill="1" applyBorder="1" applyAlignment="1" applyProtection="1"/>
    <xf numFmtId="3" fontId="2" fillId="0" borderId="0" xfId="4" applyNumberFormat="1" applyFont="1" applyFill="1" applyBorder="1" applyAlignment="1" applyProtection="1"/>
    <xf numFmtId="167" fontId="2" fillId="0" borderId="0" xfId="4" applyNumberFormat="1" applyFont="1" applyFill="1" applyBorder="1" applyAlignment="1" applyProtection="1"/>
    <xf numFmtId="165" fontId="2" fillId="0" borderId="23" xfId="4" applyNumberFormat="1" applyFont="1" applyFill="1" applyBorder="1" applyAlignment="1" applyProtection="1"/>
    <xf numFmtId="0" fontId="2" fillId="0" borderId="23" xfId="4" applyBorder="1"/>
    <xf numFmtId="4" fontId="2" fillId="0" borderId="23" xfId="4" applyNumberFormat="1" applyFont="1" applyFill="1" applyBorder="1" applyAlignment="1" applyProtection="1"/>
    <xf numFmtId="166" fontId="2" fillId="0" borderId="23" xfId="4" applyNumberFormat="1" applyFont="1" applyFill="1" applyBorder="1" applyAlignment="1" applyProtection="1"/>
    <xf numFmtId="3" fontId="2" fillId="0" borderId="23" xfId="4" applyNumberFormat="1" applyFont="1" applyFill="1" applyBorder="1" applyAlignment="1" applyProtection="1"/>
    <xf numFmtId="167" fontId="2" fillId="0" borderId="23" xfId="4" applyNumberFormat="1" applyFont="1" applyFill="1" applyBorder="1" applyAlignment="1" applyProtection="1"/>
    <xf numFmtId="165" fontId="19" fillId="0" borderId="0" xfId="4" applyNumberFormat="1" applyFont="1" applyFill="1" applyBorder="1" applyAlignment="1" applyProtection="1"/>
    <xf numFmtId="0" fontId="19" fillId="0" borderId="0" xfId="4" applyFont="1"/>
    <xf numFmtId="4" fontId="19" fillId="0" borderId="0" xfId="4" applyNumberFormat="1" applyFont="1" applyFill="1" applyBorder="1" applyAlignment="1" applyProtection="1"/>
    <xf numFmtId="166" fontId="19" fillId="0" borderId="0" xfId="4" applyNumberFormat="1" applyFont="1" applyFill="1" applyBorder="1" applyAlignment="1" applyProtection="1"/>
    <xf numFmtId="3" fontId="19" fillId="0" borderId="0" xfId="4" applyNumberFormat="1" applyFont="1" applyFill="1" applyBorder="1" applyAlignment="1" applyProtection="1"/>
    <xf numFmtId="167" fontId="19" fillId="0" borderId="0" xfId="4" applyNumberFormat="1" applyFont="1" applyFill="1" applyBorder="1" applyAlignment="1" applyProtection="1"/>
    <xf numFmtId="3" fontId="19" fillId="0" borderId="0" xfId="4" applyNumberFormat="1" applyFont="1"/>
    <xf numFmtId="168" fontId="2" fillId="0" borderId="0" xfId="4" applyNumberFormat="1" applyFont="1" applyFill="1" applyBorder="1" applyAlignment="1" applyProtection="1"/>
    <xf numFmtId="168" fontId="2" fillId="0" borderId="23" xfId="4" applyNumberFormat="1" applyFont="1" applyFill="1" applyBorder="1" applyAlignment="1" applyProtection="1"/>
    <xf numFmtId="168" fontId="19" fillId="0" borderId="0" xfId="4" applyNumberFormat="1" applyFont="1"/>
    <xf numFmtId="0" fontId="3" fillId="0" borderId="0" xfId="1" applyAlignment="1"/>
    <xf numFmtId="0" fontId="3" fillId="0" borderId="0" xfId="1" applyAlignment="1">
      <alignment horizontal="center"/>
    </xf>
    <xf numFmtId="0" fontId="21" fillId="5" borderId="0" xfId="1" applyFont="1" applyFill="1" applyAlignment="1"/>
    <xf numFmtId="0" fontId="3" fillId="5" borderId="0" xfId="1" applyFill="1" applyAlignment="1">
      <alignment horizontal="center"/>
    </xf>
    <xf numFmtId="0" fontId="24" fillId="0" borderId="0" xfId="1" applyFont="1" applyFill="1" applyAlignment="1"/>
    <xf numFmtId="0" fontId="25" fillId="0" borderId="0" xfId="1" applyFont="1" applyFill="1" applyAlignment="1"/>
    <xf numFmtId="0" fontId="0" fillId="0" borderId="0" xfId="0" applyBorder="1"/>
    <xf numFmtId="0" fontId="0" fillId="0" borderId="50" xfId="0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44" xfId="0" applyBorder="1"/>
    <xf numFmtId="0" fontId="0" fillId="0" borderId="41" xfId="0" applyBorder="1"/>
    <xf numFmtId="0" fontId="0" fillId="6" borderId="50" xfId="0" applyFill="1" applyBorder="1"/>
    <xf numFmtId="0" fontId="0" fillId="6" borderId="0" xfId="0" applyFill="1" applyBorder="1"/>
    <xf numFmtId="0" fontId="0" fillId="6" borderId="34" xfId="0" applyFill="1" applyBorder="1"/>
    <xf numFmtId="0" fontId="0" fillId="7" borderId="0" xfId="0" applyFill="1" applyBorder="1"/>
    <xf numFmtId="164" fontId="0" fillId="7" borderId="49" xfId="0" applyNumberFormat="1" applyFill="1" applyBorder="1"/>
    <xf numFmtId="169" fontId="0" fillId="7" borderId="0" xfId="5" applyNumberFormat="1" applyFont="1" applyFill="1" applyBorder="1"/>
    <xf numFmtId="2" fontId="0" fillId="7" borderId="49" xfId="0" applyNumberFormat="1" applyFill="1" applyBorder="1"/>
    <xf numFmtId="164" fontId="0" fillId="7" borderId="0" xfId="0" applyNumberFormat="1" applyFill="1" applyBorder="1"/>
    <xf numFmtId="164" fontId="0" fillId="7" borderId="48" xfId="0" applyNumberFormat="1" applyFill="1" applyBorder="1"/>
    <xf numFmtId="0" fontId="0" fillId="7" borderId="34" xfId="0" applyFill="1" applyBorder="1"/>
    <xf numFmtId="0" fontId="0" fillId="7" borderId="51" xfId="0" applyFill="1" applyBorder="1"/>
    <xf numFmtId="0" fontId="0" fillId="7" borderId="45" xfId="0" applyFill="1" applyBorder="1"/>
    <xf numFmtId="0" fontId="0" fillId="7" borderId="52" xfId="0" applyFill="1" applyBorder="1"/>
    <xf numFmtId="0" fontId="0" fillId="7" borderId="53" xfId="0" applyFill="1" applyBorder="1"/>
    <xf numFmtId="0" fontId="0" fillId="9" borderId="0" xfId="0" applyFill="1" applyBorder="1"/>
    <xf numFmtId="0" fontId="0" fillId="9" borderId="51" xfId="0" applyFill="1" applyBorder="1"/>
    <xf numFmtId="0" fontId="0" fillId="9" borderId="45" xfId="0" applyFill="1" applyBorder="1"/>
    <xf numFmtId="0" fontId="0" fillId="9" borderId="49" xfId="0" applyFill="1" applyBorder="1"/>
    <xf numFmtId="0" fontId="0" fillId="9" borderId="52" xfId="0" applyFill="1" applyBorder="1"/>
    <xf numFmtId="0" fontId="0" fillId="9" borderId="48" xfId="0" applyFill="1" applyBorder="1"/>
    <xf numFmtId="0" fontId="0" fillId="9" borderId="53" xfId="0" applyFill="1" applyBorder="1"/>
    <xf numFmtId="0" fontId="0" fillId="0" borderId="0" xfId="0" applyBorder="1" applyAlignment="1">
      <alignment horizontal="center"/>
    </xf>
    <xf numFmtId="0" fontId="14" fillId="7" borderId="56" xfId="0" applyFont="1" applyFill="1" applyBorder="1" applyAlignment="1">
      <alignment horizontal="center" wrapText="1"/>
    </xf>
    <xf numFmtId="0" fontId="14" fillId="7" borderId="55" xfId="0" applyFont="1" applyFill="1" applyBorder="1" applyAlignment="1">
      <alignment horizontal="center" wrapText="1"/>
    </xf>
    <xf numFmtId="164" fontId="0" fillId="10" borderId="49" xfId="0" applyNumberFormat="1" applyFill="1" applyBorder="1"/>
    <xf numFmtId="169" fontId="0" fillId="10" borderId="0" xfId="5" applyNumberFormat="1" applyFont="1" applyFill="1" applyBorder="1"/>
    <xf numFmtId="2" fontId="0" fillId="10" borderId="49" xfId="0" applyNumberFormat="1" applyFill="1" applyBorder="1"/>
    <xf numFmtId="164" fontId="0" fillId="10" borderId="0" xfId="0" applyNumberFormat="1" applyFill="1" applyBorder="1"/>
    <xf numFmtId="164" fontId="0" fillId="10" borderId="48" xfId="0" applyNumberFormat="1" applyFill="1" applyBorder="1"/>
    <xf numFmtId="0" fontId="0" fillId="11" borderId="49" xfId="0" applyFill="1" applyBorder="1"/>
    <xf numFmtId="0" fontId="0" fillId="11" borderId="0" xfId="0" applyFill="1" applyBorder="1"/>
    <xf numFmtId="0" fontId="0" fillId="11" borderId="48" xfId="0" applyFill="1" applyBorder="1"/>
    <xf numFmtId="16" fontId="27" fillId="7" borderId="27" xfId="1" applyNumberFormat="1" applyFont="1" applyFill="1" applyBorder="1" applyAlignment="1"/>
    <xf numFmtId="16" fontId="27" fillId="6" borderId="27" xfId="1" applyNumberFormat="1" applyFont="1" applyFill="1" applyBorder="1" applyAlignment="1"/>
    <xf numFmtId="0" fontId="21" fillId="6" borderId="27" xfId="1" applyFont="1" applyFill="1" applyBorder="1" applyAlignment="1">
      <alignment horizontal="center"/>
    </xf>
    <xf numFmtId="0" fontId="22" fillId="0" borderId="27" xfId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4" fillId="7" borderId="55" xfId="0" applyFont="1" applyFill="1" applyBorder="1" applyAlignment="1" applyProtection="1">
      <alignment horizontal="center" wrapText="1"/>
      <protection locked="0"/>
    </xf>
    <xf numFmtId="0" fontId="14" fillId="7" borderId="57" xfId="0" applyFont="1" applyFill="1" applyBorder="1" applyAlignment="1" applyProtection="1">
      <alignment horizontal="center" wrapText="1"/>
      <protection locked="0"/>
    </xf>
    <xf numFmtId="0" fontId="3" fillId="0" borderId="27" xfId="1" applyBorder="1" applyAlignment="1" applyProtection="1">
      <alignment horizontal="center"/>
      <protection locked="0"/>
    </xf>
    <xf numFmtId="0" fontId="23" fillId="0" borderId="27" xfId="1" applyFont="1" applyBorder="1" applyAlignment="1" applyProtection="1">
      <alignment horizontal="center"/>
      <protection locked="0"/>
    </xf>
    <xf numFmtId="0" fontId="23" fillId="6" borderId="59" xfId="1" applyFont="1" applyFill="1" applyBorder="1" applyAlignment="1">
      <alignment horizontal="center"/>
    </xf>
    <xf numFmtId="0" fontId="3" fillId="6" borderId="59" xfId="1" applyFill="1" applyBorder="1" applyAlignment="1">
      <alignment horizontal="center"/>
    </xf>
    <xf numFmtId="0" fontId="23" fillId="7" borderId="59" xfId="1" applyFont="1" applyFill="1" applyBorder="1" applyAlignment="1">
      <alignment horizontal="center"/>
    </xf>
    <xf numFmtId="0" fontId="3" fillId="7" borderId="59" xfId="1" applyFill="1" applyBorder="1" applyAlignment="1">
      <alignment horizontal="center"/>
    </xf>
    <xf numFmtId="0" fontId="3" fillId="7" borderId="50" xfId="1" applyFill="1" applyBorder="1" applyAlignment="1"/>
    <xf numFmtId="0" fontId="3" fillId="7" borderId="0" xfId="1" applyFill="1" applyBorder="1" applyAlignment="1"/>
    <xf numFmtId="0" fontId="21" fillId="7" borderId="0" xfId="1" applyFont="1" applyFill="1" applyBorder="1" applyAlignment="1"/>
    <xf numFmtId="0" fontId="19" fillId="7" borderId="0" xfId="0" applyFont="1" applyFill="1" applyBorder="1"/>
    <xf numFmtId="0" fontId="19" fillId="6" borderId="60" xfId="0" applyFont="1" applyFill="1" applyBorder="1" applyAlignment="1">
      <alignment horizontal="center"/>
    </xf>
    <xf numFmtId="0" fontId="21" fillId="6" borderId="61" xfId="1" applyFont="1" applyFill="1" applyBorder="1" applyAlignment="1">
      <alignment horizontal="center"/>
    </xf>
    <xf numFmtId="0" fontId="28" fillId="6" borderId="60" xfId="0" applyFont="1" applyFill="1" applyBorder="1" applyAlignment="1">
      <alignment horizontal="center"/>
    </xf>
    <xf numFmtId="16" fontId="27" fillId="6" borderId="61" xfId="1" applyNumberFormat="1" applyFont="1" applyFill="1" applyBorder="1" applyAlignment="1"/>
    <xf numFmtId="0" fontId="23" fillId="0" borderId="60" xfId="1" quotePrefix="1" applyFont="1" applyBorder="1" applyAlignment="1"/>
    <xf numFmtId="0" fontId="0" fillId="0" borderId="61" xfId="0" applyBorder="1" applyAlignment="1" applyProtection="1">
      <alignment horizontal="center"/>
      <protection locked="0"/>
    </xf>
    <xf numFmtId="0" fontId="3" fillId="0" borderId="50" xfId="1" applyBorder="1" applyAlignment="1"/>
    <xf numFmtId="0" fontId="3" fillId="0" borderId="0" xfId="1" applyBorder="1" applyAlignment="1">
      <alignment horizontal="center"/>
    </xf>
    <xf numFmtId="0" fontId="19" fillId="6" borderId="62" xfId="0" applyFont="1" applyFill="1" applyBorder="1"/>
    <xf numFmtId="0" fontId="3" fillId="6" borderId="63" xfId="1" applyFill="1" applyBorder="1" applyAlignment="1">
      <alignment horizontal="center"/>
    </xf>
    <xf numFmtId="0" fontId="23" fillId="0" borderId="60" xfId="1" applyFont="1" applyBorder="1" applyAlignment="1">
      <alignment horizontal="center"/>
    </xf>
    <xf numFmtId="0" fontId="19" fillId="7" borderId="62" xfId="0" applyFont="1" applyFill="1" applyBorder="1"/>
    <xf numFmtId="0" fontId="3" fillId="7" borderId="63" xfId="1" applyFill="1" applyBorder="1" applyAlignment="1">
      <alignment horizontal="center"/>
    </xf>
    <xf numFmtId="0" fontId="23" fillId="0" borderId="60" xfId="1" applyFont="1" applyBorder="1" applyAlignment="1"/>
    <xf numFmtId="0" fontId="29" fillId="6" borderId="45" xfId="1" applyFont="1" applyFill="1" applyBorder="1" applyAlignment="1">
      <alignment vertical="center"/>
    </xf>
    <xf numFmtId="0" fontId="3" fillId="6" borderId="45" xfId="1" applyFill="1" applyBorder="1" applyAlignment="1"/>
    <xf numFmtId="0" fontId="3" fillId="0" borderId="45" xfId="1" applyBorder="1" applyAlignment="1"/>
    <xf numFmtId="0" fontId="0" fillId="0" borderId="45" xfId="0" applyBorder="1"/>
    <xf numFmtId="0" fontId="11" fillId="0" borderId="0" xfId="1" applyFont="1" applyFill="1" applyAlignment="1"/>
    <xf numFmtId="0" fontId="3" fillId="0" borderId="0" xfId="1" applyFill="1" applyAlignment="1"/>
    <xf numFmtId="0" fontId="0" fillId="0" borderId="0" xfId="0" applyFill="1"/>
    <xf numFmtId="0" fontId="3" fillId="0" borderId="0" xfId="1" applyFill="1" applyBorder="1" applyAlignment="1"/>
    <xf numFmtId="0" fontId="24" fillId="0" borderId="46" xfId="1" applyFont="1" applyFill="1" applyBorder="1" applyAlignment="1"/>
    <xf numFmtId="0" fontId="11" fillId="6" borderId="24" xfId="1" applyFont="1" applyFill="1" applyBorder="1" applyAlignment="1"/>
    <xf numFmtId="0" fontId="11" fillId="6" borderId="25" xfId="1" applyFont="1" applyFill="1" applyBorder="1" applyAlignment="1"/>
    <xf numFmtId="0" fontId="25" fillId="0" borderId="47" xfId="1" applyFont="1" applyFill="1" applyBorder="1" applyAlignment="1"/>
    <xf numFmtId="0" fontId="25" fillId="0" borderId="23" xfId="1" applyFont="1" applyFill="1" applyBorder="1" applyAlignment="1"/>
    <xf numFmtId="0" fontId="25" fillId="0" borderId="26" xfId="1" applyFont="1" applyFill="1" applyBorder="1" applyAlignment="1"/>
    <xf numFmtId="0" fontId="10" fillId="6" borderId="24" xfId="1" applyFont="1" applyFill="1" applyBorder="1" applyAlignment="1"/>
    <xf numFmtId="4" fontId="5" fillId="0" borderId="71" xfId="0" applyNumberFormat="1" applyFont="1" applyBorder="1" applyAlignment="1" applyProtection="1">
      <alignment vertical="center"/>
      <protection locked="0"/>
    </xf>
    <xf numFmtId="0" fontId="5" fillId="13" borderId="13" xfId="0" applyFont="1" applyFill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4" fontId="5" fillId="0" borderId="72" xfId="0" applyNumberFormat="1" applyFont="1" applyBorder="1" applyAlignment="1" applyProtection="1">
      <alignment vertical="center"/>
      <protection locked="0"/>
    </xf>
    <xf numFmtId="3" fontId="5" fillId="0" borderId="71" xfId="0" applyNumberFormat="1" applyFont="1" applyBorder="1" applyAlignment="1" applyProtection="1">
      <alignment vertical="center"/>
      <protection locked="0"/>
    </xf>
    <xf numFmtId="3" fontId="5" fillId="0" borderId="72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4" fontId="5" fillId="0" borderId="71" xfId="0" applyNumberFormat="1" applyFont="1" applyBorder="1" applyAlignment="1" applyProtection="1">
      <alignment horizontal="right" vertical="center"/>
      <protection locked="0"/>
    </xf>
    <xf numFmtId="164" fontId="5" fillId="0" borderId="77" xfId="0" applyNumberFormat="1" applyFont="1" applyBorder="1" applyAlignment="1" applyProtection="1">
      <alignment horizontal="right" vertical="center"/>
      <protection locked="0"/>
    </xf>
    <xf numFmtId="3" fontId="5" fillId="0" borderId="76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4" fontId="5" fillId="0" borderId="72" xfId="0" applyNumberFormat="1" applyFont="1" applyBorder="1" applyAlignment="1" applyProtection="1">
      <alignment horizontal="right" vertical="center"/>
      <protection locked="0"/>
    </xf>
    <xf numFmtId="164" fontId="5" fillId="0" borderId="87" xfId="0" applyNumberFormat="1" applyFont="1" applyBorder="1" applyAlignment="1" applyProtection="1">
      <alignment horizontal="right" vertical="center"/>
      <protection locked="0"/>
    </xf>
    <xf numFmtId="3" fontId="5" fillId="0" borderId="88" xfId="0" applyNumberFormat="1" applyFont="1" applyBorder="1" applyAlignment="1" applyProtection="1">
      <alignment horizontal="right" vertical="center"/>
      <protection locked="0"/>
    </xf>
    <xf numFmtId="16" fontId="5" fillId="0" borderId="67" xfId="0" applyNumberFormat="1" applyFont="1" applyBorder="1" applyAlignment="1" applyProtection="1">
      <alignment horizontal="right" vertical="center"/>
      <protection locked="0"/>
    </xf>
    <xf numFmtId="16" fontId="5" fillId="0" borderId="33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66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6" fillId="0" borderId="99" xfId="0" applyFont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protection locked="0"/>
    </xf>
    <xf numFmtId="0" fontId="6" fillId="0" borderId="99" xfId="0" applyFont="1" applyBorder="1" applyAlignment="1" applyProtection="1">
      <protection locked="0"/>
    </xf>
    <xf numFmtId="0" fontId="0" fillId="0" borderId="105" xfId="0" applyBorder="1"/>
    <xf numFmtId="0" fontId="0" fillId="0" borderId="106" xfId="0" applyBorder="1" applyProtection="1">
      <protection locked="0"/>
    </xf>
    <xf numFmtId="164" fontId="0" fillId="0" borderId="107" xfId="0" applyNumberFormat="1" applyBorder="1" applyProtection="1">
      <protection locked="0"/>
    </xf>
    <xf numFmtId="169" fontId="0" fillId="0" borderId="106" xfId="5" applyNumberFormat="1" applyFont="1" applyBorder="1" applyProtection="1">
      <protection locked="0"/>
    </xf>
    <xf numFmtId="2" fontId="0" fillId="0" borderId="107" xfId="0" applyNumberFormat="1" applyBorder="1" applyProtection="1">
      <protection locked="0"/>
    </xf>
    <xf numFmtId="164" fontId="0" fillId="0" borderId="106" xfId="0" applyNumberFormat="1" applyBorder="1" applyProtection="1">
      <protection locked="0"/>
    </xf>
    <xf numFmtId="164" fontId="0" fillId="0" borderId="108" xfId="0" applyNumberFormat="1" applyBorder="1" applyProtection="1">
      <protection locked="0"/>
    </xf>
    <xf numFmtId="0" fontId="0" fillId="0" borderId="109" xfId="0" applyBorder="1"/>
    <xf numFmtId="0" fontId="0" fillId="0" borderId="110" xfId="0" applyBorder="1" applyProtection="1">
      <protection locked="0"/>
    </xf>
    <xf numFmtId="164" fontId="0" fillId="0" borderId="111" xfId="0" applyNumberFormat="1" applyBorder="1" applyProtection="1">
      <protection locked="0"/>
    </xf>
    <xf numFmtId="169" fontId="0" fillId="0" borderId="110" xfId="5" applyNumberFormat="1" applyFont="1" applyBorder="1" applyProtection="1">
      <protection locked="0"/>
    </xf>
    <xf numFmtId="2" fontId="0" fillId="0" borderId="111" xfId="0" applyNumberFormat="1" applyBorder="1" applyProtection="1">
      <protection locked="0"/>
    </xf>
    <xf numFmtId="164" fontId="0" fillId="0" borderId="110" xfId="0" applyNumberFormat="1" applyBorder="1" applyProtection="1">
      <protection locked="0"/>
    </xf>
    <xf numFmtId="164" fontId="0" fillId="0" borderId="112" xfId="0" applyNumberFormat="1" applyBorder="1" applyProtection="1">
      <protection locked="0"/>
    </xf>
    <xf numFmtId="0" fontId="0" fillId="0" borderId="114" xfId="0" applyBorder="1"/>
    <xf numFmtId="0" fontId="0" fillId="0" borderId="115" xfId="0" applyBorder="1" applyProtection="1">
      <protection locked="0"/>
    </xf>
    <xf numFmtId="164" fontId="0" fillId="0" borderId="116" xfId="0" applyNumberFormat="1" applyBorder="1" applyProtection="1">
      <protection locked="0"/>
    </xf>
    <xf numFmtId="169" fontId="0" fillId="0" borderId="115" xfId="5" applyNumberFormat="1" applyFont="1" applyBorder="1" applyProtection="1">
      <protection locked="0"/>
    </xf>
    <xf numFmtId="2" fontId="0" fillId="0" borderId="116" xfId="0" applyNumberFormat="1" applyBorder="1" applyProtection="1">
      <protection locked="0"/>
    </xf>
    <xf numFmtId="164" fontId="0" fillId="0" borderId="115" xfId="0" applyNumberFormat="1" applyBorder="1" applyProtection="1">
      <protection locked="0"/>
    </xf>
    <xf numFmtId="164" fontId="0" fillId="0" borderId="117" xfId="0" applyNumberFormat="1" applyBorder="1" applyProtection="1">
      <protection locked="0"/>
    </xf>
    <xf numFmtId="0" fontId="14" fillId="9" borderId="120" xfId="0" applyFont="1" applyFill="1" applyBorder="1" applyAlignment="1">
      <alignment horizontal="center" wrapText="1"/>
    </xf>
    <xf numFmtId="0" fontId="14" fillId="9" borderId="42" xfId="0" applyFont="1" applyFill="1" applyBorder="1" applyAlignment="1">
      <alignment horizontal="center" wrapText="1"/>
    </xf>
    <xf numFmtId="0" fontId="14" fillId="9" borderId="42" xfId="0" applyFont="1" applyFill="1" applyBorder="1" applyAlignment="1" applyProtection="1">
      <alignment horizontal="center" wrapText="1"/>
      <protection locked="0"/>
    </xf>
    <xf numFmtId="0" fontId="14" fillId="9" borderId="119" xfId="0" applyFont="1" applyFill="1" applyBorder="1" applyAlignment="1" applyProtection="1">
      <alignment horizontal="center" wrapText="1"/>
      <protection locked="0"/>
    </xf>
    <xf numFmtId="0" fontId="0" fillId="0" borderId="106" xfId="0" applyBorder="1"/>
    <xf numFmtId="0" fontId="0" fillId="0" borderId="110" xfId="0" applyBorder="1"/>
    <xf numFmtId="0" fontId="0" fillId="0" borderId="115" xfId="0" applyBorder="1"/>
    <xf numFmtId="0" fontId="36" fillId="0" borderId="0" xfId="0" applyFont="1" applyAlignment="1">
      <alignment wrapText="1"/>
    </xf>
    <xf numFmtId="0" fontId="36" fillId="0" borderId="0" xfId="1" applyFont="1" applyFill="1" applyAlignment="1">
      <alignment wrapText="1"/>
    </xf>
    <xf numFmtId="0" fontId="36" fillId="0" borderId="0" xfId="0" applyFont="1" applyAlignment="1">
      <alignment horizontal="center"/>
    </xf>
    <xf numFmtId="0" fontId="25" fillId="0" borderId="0" xfId="1" applyFont="1" applyFill="1" applyBorder="1" applyAlignment="1"/>
    <xf numFmtId="0" fontId="24" fillId="0" borderId="0" xfId="1" applyFont="1" applyFill="1" applyBorder="1" applyAlignment="1"/>
    <xf numFmtId="0" fontId="0" fillId="0" borderId="0" xfId="0" applyFont="1" applyBorder="1"/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0" fillId="0" borderId="159" xfId="0" applyFont="1" applyFill="1" applyBorder="1" applyProtection="1">
      <protection locked="0"/>
    </xf>
    <xf numFmtId="0" fontId="0" fillId="0" borderId="159" xfId="0" applyFont="1" applyBorder="1" applyProtection="1">
      <protection locked="0"/>
    </xf>
    <xf numFmtId="0" fontId="0" fillId="0" borderId="137" xfId="0" applyFont="1" applyBorder="1" applyProtection="1">
      <protection locked="0"/>
    </xf>
    <xf numFmtId="0" fontId="0" fillId="0" borderId="141" xfId="0" applyFont="1" applyBorder="1" applyProtection="1">
      <protection locked="0"/>
    </xf>
    <xf numFmtId="0" fontId="0" fillId="0" borderId="132" xfId="0" applyFont="1" applyBorder="1" applyProtection="1">
      <protection locked="0"/>
    </xf>
    <xf numFmtId="0" fontId="0" fillId="0" borderId="145" xfId="0" applyFont="1" applyBorder="1" applyProtection="1">
      <protection locked="0"/>
    </xf>
    <xf numFmtId="0" fontId="0" fillId="0" borderId="123" xfId="0" applyFont="1" applyBorder="1" applyProtection="1">
      <protection locked="0"/>
    </xf>
    <xf numFmtId="0" fontId="0" fillId="0" borderId="138" xfId="0" applyFont="1" applyBorder="1" applyProtection="1">
      <protection locked="0"/>
    </xf>
    <xf numFmtId="0" fontId="0" fillId="0" borderId="161" xfId="0" applyFont="1" applyFill="1" applyBorder="1" applyProtection="1">
      <protection locked="0"/>
    </xf>
    <xf numFmtId="0" fontId="0" fillId="0" borderId="161" xfId="0" applyFont="1" applyBorder="1" applyProtection="1">
      <protection locked="0"/>
    </xf>
    <xf numFmtId="0" fontId="0" fillId="0" borderId="133" xfId="0" applyFont="1" applyBorder="1" applyProtection="1">
      <protection locked="0"/>
    </xf>
    <xf numFmtId="0" fontId="0" fillId="0" borderId="142" xfId="0" applyFont="1" applyBorder="1" applyProtection="1">
      <protection locked="0"/>
    </xf>
    <xf numFmtId="0" fontId="0" fillId="0" borderId="146" xfId="0" applyFont="1" applyBorder="1" applyProtection="1">
      <protection locked="0"/>
    </xf>
    <xf numFmtId="0" fontId="0" fillId="0" borderId="124" xfId="0" applyFont="1" applyBorder="1" applyProtection="1">
      <protection locked="0"/>
    </xf>
    <xf numFmtId="0" fontId="0" fillId="0" borderId="134" xfId="0" applyFont="1" applyBorder="1" applyProtection="1">
      <protection locked="0"/>
    </xf>
    <xf numFmtId="0" fontId="0" fillId="0" borderId="163" xfId="0" applyFont="1" applyFill="1" applyBorder="1" applyProtection="1">
      <protection locked="0"/>
    </xf>
    <xf numFmtId="0" fontId="0" fillId="0" borderId="163" xfId="0" applyFont="1" applyBorder="1" applyProtection="1">
      <protection locked="0"/>
    </xf>
    <xf numFmtId="0" fontId="0" fillId="0" borderId="153" xfId="0" applyFont="1" applyBorder="1" applyProtection="1">
      <protection locked="0"/>
    </xf>
    <xf numFmtId="0" fontId="0" fillId="0" borderId="154" xfId="0" applyFont="1" applyBorder="1" applyProtection="1">
      <protection locked="0"/>
    </xf>
    <xf numFmtId="0" fontId="0" fillId="0" borderId="155" xfId="0" applyFont="1" applyBorder="1" applyProtection="1">
      <protection locked="0"/>
    </xf>
    <xf numFmtId="0" fontId="0" fillId="0" borderId="156" xfId="0" applyFont="1" applyBorder="1" applyProtection="1">
      <protection locked="0"/>
    </xf>
    <xf numFmtId="0" fontId="0" fillId="0" borderId="157" xfId="0" applyFont="1" applyBorder="1" applyProtection="1">
      <protection locked="0"/>
    </xf>
    <xf numFmtId="0" fontId="0" fillId="0" borderId="152" xfId="0" applyFont="1" applyBorder="1" applyProtection="1">
      <protection locked="0"/>
    </xf>
    <xf numFmtId="0" fontId="0" fillId="0" borderId="165" xfId="0" applyFont="1" applyBorder="1" applyProtection="1">
      <protection locked="0"/>
    </xf>
    <xf numFmtId="0" fontId="0" fillId="0" borderId="135" xfId="0" applyFont="1" applyBorder="1" applyProtection="1">
      <protection locked="0"/>
    </xf>
    <xf numFmtId="0" fontId="0" fillId="0" borderId="143" xfId="0" applyFont="1" applyBorder="1" applyProtection="1">
      <protection locked="0"/>
    </xf>
    <xf numFmtId="0" fontId="0" fillId="0" borderId="147" xfId="0" applyFont="1" applyBorder="1" applyProtection="1">
      <protection locked="0"/>
    </xf>
    <xf numFmtId="0" fontId="0" fillId="0" borderId="144" xfId="0" applyFont="1" applyBorder="1" applyProtection="1">
      <protection locked="0"/>
    </xf>
    <xf numFmtId="0" fontId="0" fillId="0" borderId="136" xfId="0" applyFont="1" applyBorder="1" applyProtection="1">
      <protection locked="0"/>
    </xf>
    <xf numFmtId="0" fontId="38" fillId="6" borderId="0" xfId="0" applyFont="1" applyFill="1" applyAlignment="1" applyProtection="1">
      <alignment horizontal="center"/>
      <protection locked="0"/>
    </xf>
    <xf numFmtId="0" fontId="36" fillId="0" borderId="122" xfId="0" applyFont="1" applyBorder="1" applyAlignment="1" applyProtection="1">
      <alignment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35" fillId="0" borderId="123" xfId="1" applyFont="1" applyBorder="1" applyAlignment="1" applyProtection="1">
      <alignment wrapText="1"/>
      <protection locked="0"/>
    </xf>
    <xf numFmtId="0" fontId="36" fillId="0" borderId="121" xfId="0" applyFont="1" applyBorder="1" applyAlignment="1" applyProtection="1">
      <alignment horizontal="center"/>
      <protection locked="0"/>
    </xf>
    <xf numFmtId="0" fontId="35" fillId="0" borderId="124" xfId="1" applyFont="1" applyBorder="1" applyAlignment="1" applyProtection="1">
      <alignment wrapText="1"/>
      <protection locked="0"/>
    </xf>
    <xf numFmtId="0" fontId="36" fillId="0" borderId="110" xfId="0" applyFont="1" applyBorder="1" applyAlignment="1" applyProtection="1">
      <alignment horizontal="center"/>
      <protection locked="0"/>
    </xf>
    <xf numFmtId="0" fontId="35" fillId="0" borderId="122" xfId="1" applyFont="1" applyBorder="1" applyAlignment="1" applyProtection="1">
      <alignment wrapText="1"/>
      <protection locked="0"/>
    </xf>
    <xf numFmtId="0" fontId="37" fillId="0" borderId="0" xfId="3" applyFont="1" applyAlignment="1" applyProtection="1">
      <alignment horizontal="center"/>
      <protection locked="0"/>
    </xf>
    <xf numFmtId="0" fontId="35" fillId="12" borderId="122" xfId="0" applyFont="1" applyFill="1" applyBorder="1" applyAlignment="1" applyProtection="1">
      <alignment wrapText="1"/>
      <protection locked="0"/>
    </xf>
    <xf numFmtId="0" fontId="36" fillId="12" borderId="0" xfId="0" applyFont="1" applyFill="1" applyAlignment="1" applyProtection="1">
      <alignment horizontal="center"/>
      <protection locked="0"/>
    </xf>
    <xf numFmtId="0" fontId="35" fillId="12" borderId="122" xfId="1" applyFont="1" applyFill="1" applyBorder="1" applyAlignment="1" applyProtection="1">
      <alignment wrapText="1"/>
      <protection locked="0"/>
    </xf>
    <xf numFmtId="0" fontId="35" fillId="0" borderId="124" xfId="0" applyFont="1" applyBorder="1" applyAlignment="1" applyProtection="1">
      <alignment wrapText="1"/>
      <protection locked="0"/>
    </xf>
    <xf numFmtId="0" fontId="35" fillId="0" borderId="122" xfId="0" applyFont="1" applyBorder="1" applyAlignment="1" applyProtection="1">
      <alignment wrapText="1"/>
      <protection locked="0"/>
    </xf>
    <xf numFmtId="0" fontId="35" fillId="0" borderId="124" xfId="1" applyFont="1" applyBorder="1" applyAlignment="1" applyProtection="1">
      <alignment horizontal="left" wrapText="1"/>
      <protection locked="0"/>
    </xf>
    <xf numFmtId="0" fontId="35" fillId="12" borderId="122" xfId="1" applyFont="1" applyFill="1" applyBorder="1" applyAlignment="1" applyProtection="1">
      <alignment horizontal="left" wrapText="1"/>
      <protection locked="0"/>
    </xf>
    <xf numFmtId="0" fontId="35" fillId="0" borderId="123" xfId="1" applyFont="1" applyFill="1" applyBorder="1" applyAlignment="1" applyProtection="1">
      <alignment wrapText="1"/>
      <protection locked="0"/>
    </xf>
    <xf numFmtId="0" fontId="35" fillId="0" borderId="122" xfId="1" applyFont="1" applyFill="1" applyBorder="1" applyAlignment="1" applyProtection="1">
      <alignment wrapText="1"/>
      <protection locked="0"/>
    </xf>
    <xf numFmtId="0" fontId="35" fillId="0" borderId="123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5" fillId="0" borderId="123" xfId="1" applyFont="1" applyFill="1" applyBorder="1" applyAlignment="1" applyProtection="1">
      <alignment horizontal="left" wrapText="1"/>
      <protection locked="0"/>
    </xf>
    <xf numFmtId="0" fontId="36" fillId="12" borderId="122" xfId="1" applyFont="1" applyFill="1" applyBorder="1" applyAlignment="1" applyProtection="1">
      <alignment wrapText="1"/>
      <protection locked="0"/>
    </xf>
    <xf numFmtId="0" fontId="38" fillId="6" borderId="0" xfId="0" applyFont="1" applyFill="1" applyAlignment="1" applyProtection="1">
      <alignment horizontal="center"/>
    </xf>
    <xf numFmtId="0" fontId="38" fillId="6" borderId="122" xfId="0" applyFont="1" applyFill="1" applyBorder="1" applyAlignment="1" applyProtection="1">
      <alignment wrapText="1"/>
    </xf>
    <xf numFmtId="0" fontId="23" fillId="0" borderId="0" xfId="6">
      <alignment vertical="top"/>
    </xf>
    <xf numFmtId="0" fontId="41" fillId="0" borderId="0" xfId="6" applyFont="1" applyAlignment="1" applyProtection="1">
      <alignment horizontal="left"/>
    </xf>
    <xf numFmtId="0" fontId="21" fillId="0" borderId="0" xfId="6" applyFont="1" applyAlignment="1">
      <alignment horizontal="right"/>
    </xf>
    <xf numFmtId="0" fontId="21" fillId="0" borderId="0" xfId="6" applyFont="1" applyAlignment="1" applyProtection="1">
      <alignment horizontal="left"/>
      <protection locked="0"/>
    </xf>
    <xf numFmtId="0" fontId="42" fillId="0" borderId="0" xfId="6" applyFont="1" applyProtection="1">
      <alignment vertical="top"/>
    </xf>
    <xf numFmtId="0" fontId="23" fillId="0" borderId="0" xfId="6" applyProtection="1">
      <alignment vertical="top"/>
    </xf>
    <xf numFmtId="20" fontId="23" fillId="0" borderId="0" xfId="6" applyNumberFormat="1">
      <alignment vertical="top"/>
    </xf>
    <xf numFmtId="0" fontId="47" fillId="14" borderId="173" xfId="6" applyFont="1" applyFill="1" applyBorder="1" applyAlignment="1" applyProtection="1">
      <alignment vertical="center"/>
    </xf>
    <xf numFmtId="164" fontId="47" fillId="14" borderId="173" xfId="6" applyNumberFormat="1" applyFont="1" applyFill="1" applyBorder="1" applyAlignment="1" applyProtection="1">
      <alignment vertical="center"/>
    </xf>
    <xf numFmtId="0" fontId="47" fillId="14" borderId="174" xfId="6" applyFont="1" applyFill="1" applyBorder="1" applyAlignment="1" applyProtection="1">
      <alignment vertical="center"/>
    </xf>
    <xf numFmtId="0" fontId="47" fillId="0" borderId="0" xfId="6" applyFont="1" applyFill="1" applyBorder="1" applyAlignment="1" applyProtection="1">
      <alignment vertical="center"/>
    </xf>
    <xf numFmtId="3" fontId="23" fillId="0" borderId="0" xfId="7" applyNumberFormat="1" applyFont="1" applyAlignment="1" applyProtection="1">
      <alignment vertical="top"/>
    </xf>
    <xf numFmtId="0" fontId="23" fillId="0" borderId="0" xfId="6" applyFont="1" applyProtection="1">
      <alignment vertical="top"/>
    </xf>
    <xf numFmtId="0" fontId="48" fillId="0" borderId="0" xfId="6" applyFont="1">
      <alignment vertical="top"/>
    </xf>
    <xf numFmtId="0" fontId="45" fillId="0" borderId="0" xfId="6" applyFont="1" applyProtection="1">
      <alignment vertical="top"/>
    </xf>
    <xf numFmtId="0" fontId="23" fillId="0" borderId="0" xfId="6" applyFill="1" applyProtection="1">
      <alignment vertical="top"/>
    </xf>
    <xf numFmtId="0" fontId="21" fillId="0" borderId="170" xfId="6" applyFont="1" applyBorder="1" applyAlignment="1" applyProtection="1">
      <alignment vertical="center"/>
    </xf>
    <xf numFmtId="0" fontId="21" fillId="0" borderId="59" xfId="6" applyFont="1" applyBorder="1" applyAlignment="1" applyProtection="1">
      <alignment vertical="center"/>
    </xf>
    <xf numFmtId="2" fontId="47" fillId="14" borderId="59" xfId="6" applyNumberFormat="1" applyFont="1" applyFill="1" applyBorder="1" applyAlignment="1" applyProtection="1">
      <alignment vertical="center"/>
    </xf>
    <xf numFmtId="0" fontId="47" fillId="14" borderId="59" xfId="6" applyFont="1" applyFill="1" applyBorder="1" applyAlignment="1" applyProtection="1">
      <alignment vertical="center"/>
    </xf>
    <xf numFmtId="164" fontId="47" fillId="14" borderId="59" xfId="6" applyNumberFormat="1" applyFont="1" applyFill="1" applyBorder="1" applyAlignment="1" applyProtection="1">
      <alignment vertical="center"/>
    </xf>
    <xf numFmtId="0" fontId="47" fillId="14" borderId="63" xfId="6" applyFont="1" applyFill="1" applyBorder="1" applyAlignment="1" applyProtection="1">
      <alignment vertical="center"/>
    </xf>
    <xf numFmtId="0" fontId="42" fillId="0" borderId="50" xfId="6" applyFont="1" applyBorder="1" applyAlignment="1" applyProtection="1">
      <alignment vertical="center"/>
    </xf>
    <xf numFmtId="0" fontId="23" fillId="0" borderId="0" xfId="6" applyBorder="1" applyAlignment="1" applyProtection="1">
      <alignment vertical="center"/>
    </xf>
    <xf numFmtId="0" fontId="23" fillId="0" borderId="0" xfId="6" applyFont="1" applyBorder="1" applyAlignment="1" applyProtection="1">
      <alignment vertical="center"/>
    </xf>
    <xf numFmtId="0" fontId="23" fillId="0" borderId="34" xfId="6" applyBorder="1" applyAlignment="1" applyProtection="1">
      <alignment vertical="center"/>
    </xf>
    <xf numFmtId="0" fontId="23" fillId="0" borderId="0" xfId="6" applyAlignment="1">
      <alignment vertical="center"/>
    </xf>
    <xf numFmtId="0" fontId="44" fillId="0" borderId="177" xfId="6" applyFont="1" applyBorder="1" applyAlignment="1" applyProtection="1">
      <alignment vertical="center"/>
    </xf>
    <xf numFmtId="2" fontId="46" fillId="14" borderId="121" xfId="6" applyNumberFormat="1" applyFont="1" applyFill="1" applyBorder="1" applyAlignment="1" applyProtection="1">
      <alignment vertical="center"/>
    </xf>
    <xf numFmtId="0" fontId="46" fillId="14" borderId="121" xfId="6" applyFont="1" applyFill="1" applyBorder="1" applyAlignment="1" applyProtection="1">
      <alignment vertical="center"/>
    </xf>
    <xf numFmtId="164" fontId="46" fillId="14" borderId="121" xfId="6" applyNumberFormat="1" applyFont="1" applyFill="1" applyBorder="1" applyAlignment="1" applyProtection="1">
      <alignment vertical="center"/>
    </xf>
    <xf numFmtId="0" fontId="46" fillId="14" borderId="179" xfId="6" applyFont="1" applyFill="1" applyBorder="1" applyAlignment="1" applyProtection="1">
      <alignment vertical="center"/>
    </xf>
    <xf numFmtId="0" fontId="44" fillId="0" borderId="109" xfId="6" applyFont="1" applyBorder="1" applyAlignment="1" applyProtection="1">
      <alignment vertical="center"/>
    </xf>
    <xf numFmtId="2" fontId="46" fillId="14" borderId="110" xfId="6" applyNumberFormat="1" applyFont="1" applyFill="1" applyBorder="1" applyAlignment="1" applyProtection="1">
      <alignment vertical="center"/>
    </xf>
    <xf numFmtId="0" fontId="44" fillId="0" borderId="182" xfId="6" applyFont="1" applyBorder="1" applyAlignment="1" applyProtection="1">
      <alignment vertical="center"/>
    </xf>
    <xf numFmtId="0" fontId="45" fillId="6" borderId="178" xfId="6" applyFont="1" applyFill="1" applyBorder="1" applyAlignment="1" applyProtection="1">
      <alignment horizontal="center" vertical="center"/>
      <protection locked="0"/>
    </xf>
    <xf numFmtId="2" fontId="23" fillId="6" borderId="121" xfId="6" applyNumberFormat="1" applyFont="1" applyFill="1" applyBorder="1" applyAlignment="1" applyProtection="1">
      <alignment vertical="center"/>
      <protection locked="0"/>
    </xf>
    <xf numFmtId="0" fontId="45" fillId="6" borderId="181" xfId="6" quotePrefix="1" applyFont="1" applyFill="1" applyBorder="1" applyAlignment="1" applyProtection="1">
      <alignment horizontal="center" vertical="center"/>
      <protection locked="0"/>
    </xf>
    <xf numFmtId="2" fontId="23" fillId="6" borderId="110" xfId="6" applyNumberFormat="1" applyFont="1" applyFill="1" applyBorder="1" applyAlignment="1" applyProtection="1">
      <alignment vertical="center"/>
      <protection locked="0"/>
    </xf>
    <xf numFmtId="0" fontId="45" fillId="6" borderId="181" xfId="6" applyFont="1" applyFill="1" applyBorder="1" applyAlignment="1" applyProtection="1">
      <alignment horizontal="center" vertical="center"/>
      <protection locked="0"/>
    </xf>
    <xf numFmtId="0" fontId="45" fillId="6" borderId="183" xfId="6" applyFont="1" applyFill="1" applyBorder="1" applyAlignment="1" applyProtection="1">
      <alignment horizontal="center" vertical="center"/>
      <protection locked="0"/>
    </xf>
    <xf numFmtId="2" fontId="23" fillId="6" borderId="184" xfId="6" applyNumberFormat="1" applyFont="1" applyFill="1" applyBorder="1" applyAlignment="1" applyProtection="1">
      <alignment vertical="center"/>
      <protection locked="0"/>
    </xf>
    <xf numFmtId="3" fontId="23" fillId="6" borderId="121" xfId="7" applyNumberFormat="1" applyFont="1" applyFill="1" applyBorder="1" applyAlignment="1" applyProtection="1">
      <alignment vertical="center"/>
      <protection locked="0"/>
    </xf>
    <xf numFmtId="3" fontId="23" fillId="6" borderId="110" xfId="7" applyNumberFormat="1" applyFont="1" applyFill="1" applyBorder="1" applyAlignment="1" applyProtection="1">
      <alignment vertical="center"/>
      <protection locked="0"/>
    </xf>
    <xf numFmtId="3" fontId="23" fillId="6" borderId="184" xfId="7" applyNumberFormat="1" applyFont="1" applyFill="1" applyBorder="1" applyAlignment="1" applyProtection="1">
      <alignment vertical="center"/>
      <protection locked="0"/>
    </xf>
    <xf numFmtId="170" fontId="23" fillId="6" borderId="121" xfId="8" applyNumberFormat="1" applyFont="1" applyFill="1" applyBorder="1" applyAlignment="1" applyProtection="1">
      <alignment vertical="center"/>
      <protection locked="0"/>
    </xf>
    <xf numFmtId="170" fontId="23" fillId="6" borderId="110" xfId="8" applyNumberFormat="1" applyFont="1" applyFill="1" applyBorder="1" applyAlignment="1" applyProtection="1">
      <alignment vertical="center"/>
      <protection locked="0"/>
    </xf>
    <xf numFmtId="170" fontId="23" fillId="6" borderId="184" xfId="8" applyNumberFormat="1" applyFont="1" applyFill="1" applyBorder="1" applyAlignment="1" applyProtection="1">
      <alignment vertical="center"/>
      <protection locked="0"/>
    </xf>
    <xf numFmtId="4" fontId="23" fillId="6" borderId="121" xfId="7" applyNumberFormat="1" applyFont="1" applyFill="1" applyBorder="1" applyAlignment="1" applyProtection="1">
      <alignment vertical="center"/>
      <protection locked="0"/>
    </xf>
    <xf numFmtId="4" fontId="23" fillId="6" borderId="110" xfId="7" applyNumberFormat="1" applyFont="1" applyFill="1" applyBorder="1" applyAlignment="1" applyProtection="1">
      <alignment vertical="center"/>
      <protection locked="0"/>
    </xf>
    <xf numFmtId="4" fontId="23" fillId="6" borderId="184" xfId="7" applyNumberFormat="1" applyFont="1" applyFill="1" applyBorder="1" applyAlignment="1" applyProtection="1">
      <alignment vertical="center"/>
      <protection locked="0"/>
    </xf>
    <xf numFmtId="170" fontId="21" fillId="6" borderId="173" xfId="8" applyNumberFormat="1" applyFont="1" applyFill="1" applyBorder="1" applyAlignment="1" applyProtection="1">
      <alignment vertical="center"/>
      <protection locked="0"/>
    </xf>
    <xf numFmtId="4" fontId="21" fillId="6" borderId="173" xfId="7" applyNumberFormat="1" applyFont="1" applyFill="1" applyBorder="1" applyAlignment="1" applyProtection="1">
      <alignment vertical="center"/>
      <protection locked="0"/>
    </xf>
    <xf numFmtId="0" fontId="43" fillId="13" borderId="24" xfId="6" applyFont="1" applyFill="1" applyBorder="1" applyProtection="1">
      <alignment vertical="top"/>
    </xf>
    <xf numFmtId="0" fontId="21" fillId="13" borderId="23" xfId="6" applyFont="1" applyFill="1" applyBorder="1" applyProtection="1">
      <alignment vertical="top"/>
    </xf>
    <xf numFmtId="0" fontId="21" fillId="12" borderId="180" xfId="6" applyFont="1" applyFill="1" applyBorder="1" applyAlignment="1" applyProtection="1">
      <alignment vertical="center"/>
      <protection locked="0"/>
    </xf>
    <xf numFmtId="172" fontId="23" fillId="12" borderId="121" xfId="6" applyNumberFormat="1" applyFill="1" applyBorder="1" applyAlignment="1" applyProtection="1">
      <alignment vertical="center"/>
      <protection locked="0"/>
    </xf>
    <xf numFmtId="20" fontId="23" fillId="12" borderId="121" xfId="6" applyNumberFormat="1" applyFill="1" applyBorder="1" applyAlignment="1" applyProtection="1">
      <alignment vertical="center"/>
      <protection locked="0"/>
    </xf>
    <xf numFmtId="0" fontId="21" fillId="12" borderId="112" xfId="6" applyFont="1" applyFill="1" applyBorder="1" applyAlignment="1" applyProtection="1">
      <alignment vertical="center"/>
      <protection locked="0"/>
    </xf>
    <xf numFmtId="172" fontId="23" fillId="12" borderId="110" xfId="6" applyNumberFormat="1" applyFill="1" applyBorder="1" applyAlignment="1" applyProtection="1">
      <alignment vertical="center"/>
      <protection locked="0"/>
    </xf>
    <xf numFmtId="20" fontId="23" fillId="12" borderId="110" xfId="6" applyNumberFormat="1" applyFill="1" applyBorder="1" applyAlignment="1" applyProtection="1">
      <alignment vertical="center"/>
      <protection locked="0"/>
    </xf>
    <xf numFmtId="0" fontId="21" fillId="12" borderId="185" xfId="6" applyFont="1" applyFill="1" applyBorder="1" applyAlignment="1" applyProtection="1">
      <alignment vertical="center"/>
      <protection locked="0"/>
    </xf>
    <xf numFmtId="172" fontId="23" fillId="12" borderId="184" xfId="6" applyNumberFormat="1" applyFill="1" applyBorder="1" applyAlignment="1" applyProtection="1">
      <alignment vertical="center"/>
      <protection locked="0"/>
    </xf>
    <xf numFmtId="20" fontId="23" fillId="12" borderId="184" xfId="6" applyNumberFormat="1" applyFill="1" applyBorder="1" applyAlignment="1" applyProtection="1">
      <alignment vertical="center"/>
      <protection locked="0"/>
    </xf>
    <xf numFmtId="0" fontId="21" fillId="13" borderId="172" xfId="6" applyFont="1" applyFill="1" applyBorder="1" applyAlignment="1" applyProtection="1">
      <alignment vertical="center"/>
    </xf>
    <xf numFmtId="0" fontId="21" fillId="13" borderId="173" xfId="6" applyFont="1" applyFill="1" applyBorder="1" applyAlignment="1" applyProtection="1">
      <alignment vertical="center"/>
    </xf>
    <xf numFmtId="0" fontId="9" fillId="6" borderId="26" xfId="0" applyFont="1" applyFill="1" applyBorder="1"/>
    <xf numFmtId="0" fontId="9" fillId="6" borderId="23" xfId="0" applyFont="1" applyFill="1" applyBorder="1" applyAlignment="1">
      <alignment wrapText="1"/>
    </xf>
    <xf numFmtId="0" fontId="1" fillId="0" borderId="0" xfId="15"/>
    <xf numFmtId="0" fontId="49" fillId="0" borderId="0" xfId="15" applyFont="1"/>
    <xf numFmtId="0" fontId="49" fillId="0" borderId="186" xfId="15" applyFont="1" applyBorder="1" applyAlignment="1">
      <alignment horizontal="center"/>
    </xf>
    <xf numFmtId="0" fontId="1" fillId="0" borderId="190" xfId="15" applyFont="1" applyBorder="1" applyAlignment="1">
      <alignment horizontal="center"/>
    </xf>
    <xf numFmtId="0" fontId="1" fillId="0" borderId="192" xfId="15" applyFont="1" applyBorder="1" applyAlignment="1">
      <alignment horizontal="center"/>
    </xf>
    <xf numFmtId="0" fontId="1" fillId="0" borderId="193" xfId="15" applyFont="1" applyBorder="1" applyAlignment="1">
      <alignment horizontal="center"/>
    </xf>
    <xf numFmtId="0" fontId="49" fillId="0" borderId="42" xfId="15" applyFont="1" applyBorder="1" applyAlignment="1">
      <alignment horizontal="right"/>
    </xf>
    <xf numFmtId="0" fontId="49" fillId="0" borderId="51" xfId="15" applyFont="1" applyBorder="1"/>
    <xf numFmtId="0" fontId="49" fillId="0" borderId="45" xfId="15" applyFont="1" applyBorder="1"/>
    <xf numFmtId="0" fontId="49" fillId="0" borderId="0" xfId="15" applyFont="1" applyBorder="1"/>
    <xf numFmtId="0" fontId="1" fillId="0" borderId="42" xfId="15" applyBorder="1"/>
    <xf numFmtId="0" fontId="49" fillId="0" borderId="0" xfId="15" applyFont="1" applyBorder="1" applyAlignment="1">
      <alignment horizontal="right"/>
    </xf>
    <xf numFmtId="0" fontId="1" fillId="0" borderId="0" xfId="15" applyBorder="1"/>
    <xf numFmtId="0" fontId="1" fillId="0" borderId="38" xfId="15" applyBorder="1"/>
    <xf numFmtId="0" fontId="49" fillId="0" borderId="56" xfId="15" applyFont="1" applyBorder="1" applyAlignment="1">
      <alignment horizontal="center"/>
    </xf>
    <xf numFmtId="0" fontId="49" fillId="0" borderId="198" xfId="15" applyFont="1" applyBorder="1" applyAlignment="1">
      <alignment horizontal="center"/>
    </xf>
    <xf numFmtId="0" fontId="49" fillId="0" borderId="190" xfId="15" applyFont="1" applyBorder="1" applyAlignment="1">
      <alignment horizontal="center"/>
    </xf>
    <xf numFmtId="0" fontId="49" fillId="0" borderId="197" xfId="15" applyFont="1" applyBorder="1" applyAlignment="1">
      <alignment horizontal="center"/>
    </xf>
    <xf numFmtId="0" fontId="49" fillId="0" borderId="199" xfId="15" applyFont="1" applyBorder="1" applyAlignment="1">
      <alignment horizontal="center"/>
    </xf>
    <xf numFmtId="0" fontId="49" fillId="0" borderId="200" xfId="15" applyFont="1" applyBorder="1" applyAlignment="1">
      <alignment horizontal="center"/>
    </xf>
    <xf numFmtId="0" fontId="50" fillId="0" borderId="0" xfId="15" applyFont="1" applyBorder="1"/>
    <xf numFmtId="0" fontId="22" fillId="6" borderId="24" xfId="1" applyFont="1" applyFill="1" applyBorder="1" applyAlignment="1">
      <alignment horizontal="right" vertical="center"/>
    </xf>
    <xf numFmtId="0" fontId="49" fillId="0" borderId="118" xfId="15" applyFont="1" applyBorder="1" applyAlignment="1"/>
    <xf numFmtId="0" fontId="49" fillId="0" borderId="42" xfId="15" applyFont="1" applyBorder="1" applyAlignment="1"/>
    <xf numFmtId="0" fontId="49" fillId="0" borderId="120" xfId="15" applyFont="1" applyBorder="1" applyAlignment="1">
      <alignment horizontal="right"/>
    </xf>
    <xf numFmtId="0" fontId="49" fillId="0" borderId="52" xfId="15" applyFont="1" applyBorder="1"/>
    <xf numFmtId="0" fontId="49" fillId="0" borderId="53" xfId="15" applyFont="1" applyBorder="1"/>
    <xf numFmtId="0" fontId="40" fillId="13" borderId="44" xfId="0" applyFont="1" applyFill="1" applyBorder="1" applyAlignment="1">
      <alignment horizontal="right"/>
    </xf>
    <xf numFmtId="0" fontId="40" fillId="13" borderId="37" xfId="0" applyFont="1" applyFill="1" applyBorder="1" applyAlignment="1">
      <alignment horizontal="left"/>
    </xf>
    <xf numFmtId="164" fontId="5" fillId="0" borderId="32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4" fontId="5" fillId="0" borderId="31" xfId="0" applyNumberFormat="1" applyFont="1" applyBorder="1" applyAlignment="1" applyProtection="1">
      <alignment horizontal="right" vertical="center"/>
      <protection locked="0"/>
    </xf>
    <xf numFmtId="164" fontId="42" fillId="0" borderId="78" xfId="0" applyNumberFormat="1" applyFont="1" applyBorder="1" applyAlignment="1" applyProtection="1">
      <alignment horizontal="right" vertical="center"/>
      <protection locked="0"/>
    </xf>
    <xf numFmtId="3" fontId="42" fillId="0" borderId="4" xfId="0" applyNumberFormat="1" applyFont="1" applyBorder="1" applyAlignment="1" applyProtection="1">
      <alignment horizontal="right" vertical="center"/>
      <protection locked="0"/>
    </xf>
    <xf numFmtId="4" fontId="42" fillId="0" borderId="2" xfId="0" applyNumberFormat="1" applyFont="1" applyBorder="1" applyAlignment="1" applyProtection="1">
      <alignment horizontal="right" vertical="center"/>
      <protection locked="0"/>
    </xf>
    <xf numFmtId="3" fontId="42" fillId="0" borderId="4" xfId="0" applyNumberFormat="1" applyFont="1" applyFill="1" applyBorder="1" applyAlignment="1" applyProtection="1">
      <alignment horizontal="right" vertical="center"/>
      <protection locked="0"/>
    </xf>
    <xf numFmtId="167" fontId="5" fillId="0" borderId="32" xfId="0" applyNumberFormat="1" applyFont="1" applyBorder="1" applyAlignment="1" applyProtection="1">
      <alignment horizontal="right" vertical="center"/>
      <protection locked="0"/>
    </xf>
    <xf numFmtId="167" fontId="42" fillId="0" borderId="1" xfId="0" applyNumberFormat="1" applyFont="1" applyBorder="1" applyAlignment="1" applyProtection="1">
      <alignment horizontal="right" vertical="center"/>
      <protection locked="0"/>
    </xf>
    <xf numFmtId="167" fontId="5" fillId="0" borderId="31" xfId="0" applyNumberFormat="1" applyFont="1" applyBorder="1" applyAlignment="1" applyProtection="1">
      <alignment horizontal="right" vertical="center"/>
      <protection locked="0"/>
    </xf>
    <xf numFmtId="3" fontId="52" fillId="0" borderId="80" xfId="0" applyNumberFormat="1" applyFont="1" applyBorder="1" applyAlignment="1" applyProtection="1">
      <alignment horizontal="right" vertical="center"/>
    </xf>
    <xf numFmtId="2" fontId="52" fillId="0" borderId="81" xfId="0" applyNumberFormat="1" applyFont="1" applyBorder="1" applyAlignment="1" applyProtection="1">
      <alignment horizontal="right" vertical="center"/>
    </xf>
    <xf numFmtId="164" fontId="52" fillId="0" borderId="82" xfId="0" applyNumberFormat="1" applyFont="1" applyBorder="1" applyAlignment="1" applyProtection="1">
      <alignment horizontal="right" vertical="center"/>
    </xf>
    <xf numFmtId="164" fontId="52" fillId="0" borderId="83" xfId="0" applyNumberFormat="1" applyFont="1" applyBorder="1" applyAlignment="1" applyProtection="1">
      <alignment horizontal="right" vertical="center"/>
    </xf>
    <xf numFmtId="3" fontId="52" fillId="0" borderId="84" xfId="0" applyNumberFormat="1" applyFont="1" applyBorder="1" applyAlignment="1" applyProtection="1">
      <alignment horizontal="right" vertical="center"/>
    </xf>
    <xf numFmtId="167" fontId="52" fillId="0" borderId="82" xfId="0" applyNumberFormat="1" applyFont="1" applyBorder="1" applyAlignment="1" applyProtection="1">
      <alignment horizontal="right" vertical="center"/>
    </xf>
    <xf numFmtId="0" fontId="8" fillId="13" borderId="55" xfId="0" applyFont="1" applyFill="1" applyBorder="1" applyAlignment="1">
      <alignment horizontal="left"/>
    </xf>
    <xf numFmtId="0" fontId="8" fillId="13" borderId="58" xfId="0" applyFont="1" applyFill="1" applyBorder="1" applyAlignment="1">
      <alignment horizontal="left"/>
    </xf>
    <xf numFmtId="0" fontId="8" fillId="13" borderId="173" xfId="0" applyFont="1" applyFill="1" applyBorder="1" applyAlignment="1">
      <alignment horizontal="left"/>
    </xf>
    <xf numFmtId="0" fontId="8" fillId="13" borderId="174" xfId="0" applyFont="1" applyFill="1" applyBorder="1" applyAlignment="1">
      <alignment horizontal="left"/>
    </xf>
    <xf numFmtId="0" fontId="8" fillId="13" borderId="56" xfId="0" applyFont="1" applyFill="1" applyBorder="1" applyAlignment="1">
      <alignment horizontal="right"/>
    </xf>
    <xf numFmtId="0" fontId="8" fillId="13" borderId="197" xfId="0" applyFont="1" applyFill="1" applyBorder="1" applyAlignment="1">
      <alignment horizontal="right"/>
    </xf>
    <xf numFmtId="0" fontId="14" fillId="13" borderId="55" xfId="0" applyFont="1" applyFill="1" applyBorder="1" applyAlignment="1">
      <alignment horizontal="right"/>
    </xf>
    <xf numFmtId="0" fontId="14" fillId="13" borderId="45" xfId="0" applyFont="1" applyFill="1" applyBorder="1" applyAlignment="1">
      <alignment horizontal="right"/>
    </xf>
    <xf numFmtId="0" fontId="41" fillId="0" borderId="0" xfId="6" applyFont="1" applyAlignment="1" applyProtection="1">
      <alignment horizontal="left"/>
    </xf>
    <xf numFmtId="164" fontId="5" fillId="0" borderId="71" xfId="0" applyNumberFormat="1" applyFont="1" applyBorder="1" applyAlignment="1" applyProtection="1">
      <alignment vertical="center"/>
      <protection locked="0"/>
    </xf>
    <xf numFmtId="164" fontId="5" fillId="0" borderId="72" xfId="0" applyNumberFormat="1" applyFont="1" applyBorder="1" applyAlignment="1" applyProtection="1">
      <alignment vertical="center"/>
      <protection locked="0"/>
    </xf>
    <xf numFmtId="164" fontId="5" fillId="0" borderId="98" xfId="0" applyNumberFormat="1" applyFont="1" applyBorder="1" applyAlignment="1" applyProtection="1">
      <alignment vertical="center"/>
      <protection locked="0"/>
    </xf>
    <xf numFmtId="164" fontId="5" fillId="0" borderId="68" xfId="0" applyNumberFormat="1" applyFont="1" applyBorder="1" applyAlignment="1" applyProtection="1">
      <alignment vertical="center"/>
      <protection locked="0"/>
    </xf>
    <xf numFmtId="164" fontId="5" fillId="0" borderId="104" xfId="0" applyNumberFormat="1" applyFont="1" applyBorder="1" applyAlignment="1" applyProtection="1">
      <alignment vertical="center"/>
      <protection locked="0"/>
    </xf>
    <xf numFmtId="164" fontId="5" fillId="0" borderId="31" xfId="0" applyNumberFormat="1" applyFont="1" applyBorder="1" applyAlignment="1" applyProtection="1">
      <alignment vertical="center"/>
      <protection locked="0"/>
    </xf>
    <xf numFmtId="164" fontId="5" fillId="0" borderId="65" xfId="0" applyNumberFormat="1" applyFont="1" applyBorder="1" applyAlignment="1" applyProtection="1">
      <alignment vertical="center"/>
      <protection locked="0"/>
    </xf>
    <xf numFmtId="164" fontId="5" fillId="0" borderId="19" xfId="0" applyNumberFormat="1" applyFont="1" applyBorder="1" applyAlignment="1" applyProtection="1">
      <alignment vertical="center"/>
      <protection locked="0"/>
    </xf>
    <xf numFmtId="164" fontId="52" fillId="0" borderId="207" xfId="0" applyNumberFormat="1" applyFont="1" applyBorder="1" applyAlignment="1" applyProtection="1">
      <alignment horizontal="right" vertical="center"/>
    </xf>
    <xf numFmtId="164" fontId="52" fillId="0" borderId="206" xfId="0" applyNumberFormat="1" applyFont="1" applyBorder="1" applyAlignment="1" applyProtection="1">
      <alignment horizontal="right" vertical="center"/>
    </xf>
    <xf numFmtId="164" fontId="5" fillId="0" borderId="77" xfId="0" applyNumberFormat="1" applyFont="1" applyBorder="1" applyAlignment="1" applyProtection="1">
      <alignment vertical="center"/>
      <protection locked="0"/>
    </xf>
    <xf numFmtId="164" fontId="5" fillId="0" borderId="87" xfId="0" applyNumberFormat="1" applyFont="1" applyBorder="1" applyAlignment="1" applyProtection="1">
      <alignment vertical="center"/>
      <protection locked="0"/>
    </xf>
    <xf numFmtId="164" fontId="5" fillId="0" borderId="32" xfId="0" applyNumberFormat="1" applyFont="1" applyBorder="1" applyAlignment="1" applyProtection="1">
      <alignment vertical="center"/>
      <protection locked="0"/>
    </xf>
    <xf numFmtId="164" fontId="5" fillId="0" borderId="95" xfId="0" applyNumberFormat="1" applyFont="1" applyBorder="1" applyAlignment="1" applyProtection="1">
      <alignment vertical="center"/>
      <protection locked="0"/>
    </xf>
    <xf numFmtId="167" fontId="52" fillId="0" borderId="206" xfId="0" applyNumberFormat="1" applyFont="1" applyBorder="1" applyAlignment="1" applyProtection="1">
      <alignment horizontal="right" vertical="center"/>
    </xf>
    <xf numFmtId="167" fontId="52" fillId="0" borderId="207" xfId="0" applyNumberFormat="1" applyFont="1" applyBorder="1" applyAlignment="1" applyProtection="1">
      <alignment horizontal="right" vertical="center"/>
    </xf>
    <xf numFmtId="0" fontId="5" fillId="0" borderId="85" xfId="0" applyFont="1" applyBorder="1" applyAlignment="1" applyProtection="1">
      <alignment horizontal="right" vertical="center"/>
      <protection locked="0"/>
    </xf>
    <xf numFmtId="0" fontId="5" fillId="0" borderId="85" xfId="0" applyFont="1" applyBorder="1" applyAlignment="1" applyProtection="1">
      <alignment vertical="center"/>
      <protection locked="0"/>
    </xf>
    <xf numFmtId="0" fontId="22" fillId="16" borderId="24" xfId="1" applyFont="1" applyFill="1" applyBorder="1" applyAlignment="1">
      <alignment horizontal="right" vertical="center"/>
    </xf>
    <xf numFmtId="0" fontId="10" fillId="16" borderId="24" xfId="1" applyFont="1" applyFill="1" applyBorder="1" applyAlignment="1"/>
    <xf numFmtId="0" fontId="11" fillId="16" borderId="24" xfId="1" applyFont="1" applyFill="1" applyBorder="1" applyAlignment="1"/>
    <xf numFmtId="0" fontId="11" fillId="16" borderId="25" xfId="1" applyFont="1" applyFill="1" applyBorder="1" applyAlignment="1"/>
    <xf numFmtId="4" fontId="5" fillId="0" borderId="71" xfId="0" applyNumberFormat="1" applyFont="1" applyBorder="1" applyAlignment="1" applyProtection="1">
      <alignment vertical="center"/>
    </xf>
    <xf numFmtId="4" fontId="5" fillId="0" borderId="72" xfId="0" applyNumberFormat="1" applyFont="1" applyBorder="1" applyAlignment="1" applyProtection="1">
      <alignment vertical="center"/>
    </xf>
    <xf numFmtId="4" fontId="5" fillId="0" borderId="71" xfId="0" applyNumberFormat="1" applyFont="1" applyBorder="1" applyAlignment="1" applyProtection="1">
      <alignment horizontal="right" vertical="center"/>
    </xf>
    <xf numFmtId="4" fontId="5" fillId="0" borderId="72" xfId="0" applyNumberFormat="1" applyFont="1" applyBorder="1" applyAlignment="1" applyProtection="1">
      <alignment horizontal="right" vertical="center"/>
    </xf>
    <xf numFmtId="4" fontId="5" fillId="0" borderId="2" xfId="0" applyNumberFormat="1" applyFont="1" applyBorder="1" applyAlignment="1" applyProtection="1">
      <alignment horizontal="right" vertical="center"/>
    </xf>
    <xf numFmtId="9" fontId="6" fillId="0" borderId="73" xfId="16" applyFont="1" applyBorder="1" applyAlignment="1" applyProtection="1">
      <alignment horizontal="right" vertical="center"/>
      <protection locked="0"/>
    </xf>
    <xf numFmtId="9" fontId="6" fillId="0" borderId="91" xfId="16" applyFont="1" applyBorder="1" applyAlignment="1" applyProtection="1">
      <alignment horizontal="right" vertical="center"/>
      <protection locked="0"/>
    </xf>
    <xf numFmtId="9" fontId="6" fillId="0" borderId="74" xfId="16" applyFont="1" applyBorder="1" applyAlignment="1" applyProtection="1">
      <alignment horizontal="right" vertical="center"/>
      <protection locked="0"/>
    </xf>
    <xf numFmtId="0" fontId="21" fillId="13" borderId="59" xfId="6" applyFont="1" applyFill="1" applyBorder="1" applyAlignment="1" applyProtection="1">
      <alignment vertical="center"/>
    </xf>
    <xf numFmtId="3" fontId="21" fillId="13" borderId="59" xfId="7" applyNumberFormat="1" applyFont="1" applyFill="1" applyBorder="1" applyAlignment="1" applyProtection="1">
      <alignment vertical="center"/>
    </xf>
    <xf numFmtId="3" fontId="21" fillId="13" borderId="173" xfId="7" applyNumberFormat="1" applyFont="1" applyFill="1" applyBorder="1" applyAlignment="1" applyProtection="1">
      <alignment vertical="center"/>
    </xf>
    <xf numFmtId="170" fontId="21" fillId="13" borderId="59" xfId="8" applyNumberFormat="1" applyFont="1" applyFill="1" applyBorder="1" applyAlignment="1" applyProtection="1">
      <alignment vertical="center"/>
    </xf>
    <xf numFmtId="4" fontId="21" fillId="13" borderId="59" xfId="7" applyNumberFormat="1" applyFont="1" applyFill="1" applyBorder="1" applyAlignment="1" applyProtection="1">
      <alignment vertical="center"/>
    </xf>
    <xf numFmtId="3" fontId="23" fillId="13" borderId="121" xfId="7" applyNumberFormat="1" applyFont="1" applyFill="1" applyBorder="1" applyAlignment="1" applyProtection="1">
      <alignment vertical="center"/>
    </xf>
    <xf numFmtId="3" fontId="23" fillId="13" borderId="110" xfId="7" applyNumberFormat="1" applyFont="1" applyFill="1" applyBorder="1" applyAlignment="1" applyProtection="1">
      <alignment vertical="center"/>
    </xf>
    <xf numFmtId="2" fontId="23" fillId="13" borderId="121" xfId="6" applyNumberFormat="1" applyFont="1" applyFill="1" applyBorder="1" applyAlignment="1" applyProtection="1">
      <alignment vertical="center"/>
    </xf>
    <xf numFmtId="2" fontId="23" fillId="13" borderId="110" xfId="6" applyNumberFormat="1" applyFont="1" applyFill="1" applyBorder="1" applyAlignment="1" applyProtection="1">
      <alignment vertical="center"/>
    </xf>
    <xf numFmtId="2" fontId="23" fillId="13" borderId="184" xfId="6" applyNumberFormat="1" applyFont="1" applyFill="1" applyBorder="1" applyAlignment="1" applyProtection="1">
      <alignment vertical="center"/>
    </xf>
    <xf numFmtId="2" fontId="21" fillId="13" borderId="59" xfId="6" applyNumberFormat="1" applyFont="1" applyFill="1" applyBorder="1" applyAlignment="1" applyProtection="1">
      <alignment vertical="center"/>
    </xf>
    <xf numFmtId="2" fontId="21" fillId="13" borderId="173" xfId="6" applyNumberFormat="1" applyFont="1" applyFill="1" applyBorder="1" applyAlignment="1" applyProtection="1">
      <alignment vertical="center"/>
    </xf>
    <xf numFmtId="3" fontId="23" fillId="17" borderId="121" xfId="6" applyNumberFormat="1" applyFont="1" applyFill="1" applyBorder="1" applyAlignment="1" applyProtection="1">
      <alignment vertical="center"/>
    </xf>
    <xf numFmtId="3" fontId="23" fillId="17" borderId="110" xfId="6" applyNumberFormat="1" applyFont="1" applyFill="1" applyBorder="1" applyAlignment="1" applyProtection="1">
      <alignment vertical="center"/>
    </xf>
    <xf numFmtId="3" fontId="23" fillId="17" borderId="184" xfId="6" applyNumberFormat="1" applyFont="1" applyFill="1" applyBorder="1" applyAlignment="1" applyProtection="1">
      <alignment vertical="center"/>
    </xf>
    <xf numFmtId="3" fontId="21" fillId="17" borderId="59" xfId="6" applyNumberFormat="1" applyFont="1" applyFill="1" applyBorder="1" applyAlignment="1" applyProtection="1">
      <alignment vertical="center"/>
    </xf>
    <xf numFmtId="3" fontId="21" fillId="17" borderId="173" xfId="6" applyNumberFormat="1" applyFont="1" applyFill="1" applyBorder="1" applyAlignment="1" applyProtection="1">
      <alignment vertical="center"/>
      <protection locked="0"/>
    </xf>
    <xf numFmtId="20" fontId="23" fillId="13" borderId="159" xfId="6" applyNumberFormat="1" applyFill="1" applyBorder="1" applyAlignment="1">
      <alignment vertical="center"/>
    </xf>
    <xf numFmtId="20" fontId="23" fillId="13" borderId="161" xfId="6" applyNumberFormat="1" applyFill="1" applyBorder="1" applyAlignment="1">
      <alignment vertical="center"/>
    </xf>
    <xf numFmtId="20" fontId="23" fillId="13" borderId="112" xfId="6" applyNumberFormat="1" applyFill="1" applyBorder="1" applyAlignment="1">
      <alignment vertical="center"/>
    </xf>
    <xf numFmtId="20" fontId="23" fillId="13" borderId="163" xfId="6" applyNumberFormat="1" applyFill="1" applyBorder="1" applyAlignment="1">
      <alignment vertical="center"/>
    </xf>
    <xf numFmtId="20" fontId="23" fillId="13" borderId="185" xfId="6" applyNumberFormat="1" applyFill="1" applyBorder="1" applyAlignment="1">
      <alignment vertical="center"/>
    </xf>
    <xf numFmtId="20" fontId="21" fillId="13" borderId="27" xfId="6" applyNumberFormat="1" applyFont="1" applyFill="1" applyBorder="1" applyAlignment="1">
      <alignment vertical="center"/>
    </xf>
    <xf numFmtId="20" fontId="21" fillId="13" borderId="171" xfId="6" applyNumberFormat="1" applyFont="1" applyFill="1" applyBorder="1" applyAlignment="1">
      <alignment vertical="center"/>
    </xf>
    <xf numFmtId="0" fontId="47" fillId="13" borderId="59" xfId="6" applyFont="1" applyFill="1" applyBorder="1" applyAlignment="1" applyProtection="1">
      <alignment vertical="center"/>
    </xf>
    <xf numFmtId="20" fontId="21" fillId="13" borderId="59" xfId="6" applyNumberFormat="1" applyFont="1" applyFill="1" applyBorder="1" applyAlignment="1">
      <alignment vertical="center"/>
    </xf>
    <xf numFmtId="20" fontId="23" fillId="13" borderId="180" xfId="6" applyNumberFormat="1" applyFont="1" applyFill="1" applyBorder="1" applyAlignment="1">
      <alignment vertical="center"/>
    </xf>
    <xf numFmtId="0" fontId="8" fillId="13" borderId="54" xfId="0" applyFont="1" applyFill="1" applyBorder="1" applyAlignment="1"/>
    <xf numFmtId="0" fontId="8" fillId="13" borderId="172" xfId="0" applyFont="1" applyFill="1" applyBorder="1" applyAlignment="1"/>
    <xf numFmtId="0" fontId="9" fillId="0" borderId="158" xfId="0" applyFont="1" applyBorder="1" applyProtection="1">
      <protection locked="0"/>
    </xf>
    <xf numFmtId="0" fontId="9" fillId="0" borderId="160" xfId="0" applyFont="1" applyBorder="1" applyProtection="1">
      <protection locked="0"/>
    </xf>
    <xf numFmtId="0" fontId="9" fillId="0" borderId="162" xfId="0" applyFont="1" applyBorder="1" applyProtection="1">
      <protection locked="0"/>
    </xf>
    <xf numFmtId="0" fontId="9" fillId="0" borderId="164" xfId="0" applyFont="1" applyBorder="1" applyProtection="1">
      <protection locked="0"/>
    </xf>
    <xf numFmtId="2" fontId="46" fillId="14" borderId="113" xfId="6" applyNumberFormat="1" applyFont="1" applyFill="1" applyBorder="1" applyAlignment="1" applyProtection="1">
      <alignment vertical="center"/>
    </xf>
    <xf numFmtId="20" fontId="43" fillId="13" borderId="167" xfId="6" applyNumberFormat="1" applyFont="1" applyFill="1" applyBorder="1" applyAlignment="1" applyProtection="1">
      <alignment horizontal="center" vertical="center"/>
    </xf>
    <xf numFmtId="0" fontId="43" fillId="13" borderId="58" xfId="6" applyFont="1" applyFill="1" applyBorder="1" applyAlignment="1" applyProtection="1">
      <alignment horizontal="center" vertical="center"/>
      <protection locked="0"/>
    </xf>
    <xf numFmtId="0" fontId="43" fillId="13" borderId="55" xfId="6" applyFont="1" applyFill="1" applyBorder="1" applyAlignment="1" applyProtection="1">
      <alignment vertical="center"/>
      <protection locked="0"/>
    </xf>
    <xf numFmtId="167" fontId="23" fillId="6" borderId="121" xfId="7" applyNumberFormat="1" applyFont="1" applyFill="1" applyBorder="1" applyAlignment="1" applyProtection="1">
      <alignment vertical="center"/>
      <protection locked="0"/>
    </xf>
    <xf numFmtId="167" fontId="23" fillId="6" borderId="110" xfId="7" applyNumberFormat="1" applyFont="1" applyFill="1" applyBorder="1" applyAlignment="1" applyProtection="1">
      <alignment vertical="center"/>
      <protection locked="0"/>
    </xf>
    <xf numFmtId="167" fontId="23" fillId="6" borderId="184" xfId="7" applyNumberFormat="1" applyFont="1" applyFill="1" applyBorder="1" applyAlignment="1" applyProtection="1">
      <alignment vertical="center"/>
      <protection locked="0"/>
    </xf>
    <xf numFmtId="0" fontId="46" fillId="14" borderId="123" xfId="6" applyFont="1" applyFill="1" applyBorder="1" applyAlignment="1" applyProtection="1">
      <alignment vertical="center"/>
    </xf>
    <xf numFmtId="2" fontId="46" fillId="14" borderId="124" xfId="6" applyNumberFormat="1" applyFont="1" applyFill="1" applyBorder="1" applyAlignment="1" applyProtection="1">
      <alignment vertical="center"/>
    </xf>
    <xf numFmtId="0" fontId="47" fillId="14" borderId="209" xfId="6" applyFont="1" applyFill="1" applyBorder="1" applyAlignment="1" applyProtection="1">
      <alignment vertical="center"/>
    </xf>
    <xf numFmtId="2" fontId="46" fillId="13" borderId="141" xfId="6" applyNumberFormat="1" applyFont="1" applyFill="1" applyBorder="1" applyAlignment="1" applyProtection="1">
      <alignment vertical="center"/>
    </xf>
    <xf numFmtId="0" fontId="47" fillId="13" borderId="208" xfId="6" applyFont="1" applyFill="1" applyBorder="1" applyAlignment="1" applyProtection="1">
      <alignment vertical="center"/>
    </xf>
    <xf numFmtId="2" fontId="23" fillId="13" borderId="141" xfId="6" applyNumberFormat="1" applyFont="1" applyFill="1" applyBorder="1" applyAlignment="1" applyProtection="1">
      <alignment vertical="center"/>
    </xf>
    <xf numFmtId="2" fontId="23" fillId="13" borderId="142" xfId="6" applyNumberFormat="1" applyFont="1" applyFill="1" applyBorder="1" applyAlignment="1" applyProtection="1">
      <alignment vertical="center"/>
    </xf>
    <xf numFmtId="2" fontId="21" fillId="13" borderId="208" xfId="6" applyNumberFormat="1" applyFont="1" applyFill="1" applyBorder="1" applyAlignment="1" applyProtection="1">
      <alignment vertical="center"/>
    </xf>
    <xf numFmtId="3" fontId="23" fillId="13" borderId="141" xfId="7" applyNumberFormat="1" applyFont="1" applyFill="1" applyBorder="1" applyAlignment="1" applyProtection="1">
      <alignment vertical="center"/>
    </xf>
    <xf numFmtId="3" fontId="23" fillId="13" borderId="142" xfId="7" applyNumberFormat="1" applyFont="1" applyFill="1" applyBorder="1" applyAlignment="1" applyProtection="1">
      <alignment vertical="center"/>
    </xf>
    <xf numFmtId="3" fontId="21" fillId="13" borderId="208" xfId="7" applyNumberFormat="1" applyFont="1" applyFill="1" applyBorder="1" applyAlignment="1" applyProtection="1">
      <alignment vertical="center"/>
    </xf>
    <xf numFmtId="3" fontId="21" fillId="13" borderId="208" xfId="9" applyNumberFormat="1" applyFont="1" applyFill="1" applyBorder="1" applyAlignment="1" applyProtection="1">
      <alignment vertical="center"/>
    </xf>
    <xf numFmtId="3" fontId="23" fillId="0" borderId="0" xfId="6" applyNumberFormat="1">
      <alignment vertical="top"/>
    </xf>
    <xf numFmtId="3" fontId="23" fillId="0" borderId="0" xfId="6" applyNumberFormat="1" applyAlignment="1">
      <alignment vertical="center"/>
    </xf>
    <xf numFmtId="170" fontId="21" fillId="13" borderId="59" xfId="16" applyNumberFormat="1" applyFont="1" applyFill="1" applyBorder="1" applyAlignment="1" applyProtection="1">
      <alignment vertical="center"/>
    </xf>
    <xf numFmtId="3" fontId="21" fillId="13" borderId="210" xfId="7" applyNumberFormat="1" applyFont="1" applyFill="1" applyBorder="1" applyAlignment="1" applyProtection="1">
      <alignment vertical="center"/>
    </xf>
    <xf numFmtId="0" fontId="47" fillId="14" borderId="211" xfId="6" applyFont="1" applyFill="1" applyBorder="1" applyAlignment="1" applyProtection="1">
      <alignment vertical="center"/>
    </xf>
    <xf numFmtId="3" fontId="21" fillId="6" borderId="210" xfId="7" applyNumberFormat="1" applyFont="1" applyFill="1" applyBorder="1" applyAlignment="1" applyProtection="1">
      <alignment vertical="center"/>
      <protection locked="0"/>
    </xf>
    <xf numFmtId="3" fontId="21" fillId="13" borderId="210" xfId="9" applyNumberFormat="1" applyFont="1" applyFill="1" applyBorder="1" applyAlignment="1" applyProtection="1">
      <alignment vertical="center"/>
      <protection locked="0"/>
    </xf>
    <xf numFmtId="3" fontId="23" fillId="13" borderId="141" xfId="9" applyNumberFormat="1" applyFont="1" applyFill="1" applyBorder="1" applyAlignment="1" applyProtection="1">
      <alignment vertical="center"/>
    </xf>
    <xf numFmtId="0" fontId="45" fillId="6" borderId="184" xfId="6" applyFont="1" applyFill="1" applyBorder="1" applyAlignment="1" applyProtection="1">
      <alignment horizontal="center" vertical="center"/>
      <protection locked="0"/>
    </xf>
    <xf numFmtId="2" fontId="23" fillId="6" borderId="212" xfId="6" applyNumberFormat="1" applyFont="1" applyFill="1" applyBorder="1" applyAlignment="1" applyProtection="1">
      <alignment vertical="center"/>
      <protection locked="0"/>
    </xf>
    <xf numFmtId="0" fontId="21" fillId="13" borderId="213" xfId="6" applyFont="1" applyFill="1" applyBorder="1" applyAlignment="1" applyProtection="1">
      <alignment vertical="center"/>
    </xf>
    <xf numFmtId="170" fontId="21" fillId="6" borderId="41" xfId="8" applyNumberFormat="1" applyFont="1" applyFill="1" applyBorder="1" applyAlignment="1" applyProtection="1">
      <alignment vertical="center"/>
      <protection locked="0"/>
    </xf>
    <xf numFmtId="164" fontId="47" fillId="14" borderId="41" xfId="6" applyNumberFormat="1" applyFont="1" applyFill="1" applyBorder="1" applyAlignment="1" applyProtection="1">
      <alignment vertical="center"/>
    </xf>
    <xf numFmtId="0" fontId="47" fillId="14" borderId="41" xfId="6" applyFont="1" applyFill="1" applyBorder="1" applyAlignment="1" applyProtection="1">
      <alignment vertical="center"/>
    </xf>
    <xf numFmtId="4" fontId="21" fillId="6" borderId="41" xfId="7" applyNumberFormat="1" applyFont="1" applyFill="1" applyBorder="1" applyAlignment="1" applyProtection="1">
      <alignment vertical="center"/>
      <protection locked="0"/>
    </xf>
    <xf numFmtId="0" fontId="47" fillId="14" borderId="149" xfId="6" applyFont="1" applyFill="1" applyBorder="1" applyAlignment="1" applyProtection="1">
      <alignment vertical="center"/>
    </xf>
    <xf numFmtId="2" fontId="21" fillId="13" borderId="148" xfId="6" applyNumberFormat="1" applyFont="1" applyFill="1" applyBorder="1" applyAlignment="1" applyProtection="1">
      <alignment vertical="center"/>
    </xf>
    <xf numFmtId="0" fontId="47" fillId="13" borderId="41" xfId="6" applyFont="1" applyFill="1" applyBorder="1" applyAlignment="1" applyProtection="1">
      <alignment vertical="center"/>
    </xf>
    <xf numFmtId="3" fontId="21" fillId="6" borderId="148" xfId="7" applyNumberFormat="1" applyFont="1" applyFill="1" applyBorder="1" applyAlignment="1" applyProtection="1">
      <alignment vertical="center"/>
      <protection locked="0"/>
    </xf>
    <xf numFmtId="3" fontId="21" fillId="13" borderId="41" xfId="7" applyNumberFormat="1" applyFont="1" applyFill="1" applyBorder="1" applyAlignment="1" applyProtection="1">
      <alignment vertical="center"/>
    </xf>
    <xf numFmtId="3" fontId="21" fillId="13" borderId="148" xfId="7" applyNumberFormat="1" applyFont="1" applyFill="1" applyBorder="1" applyAlignment="1" applyProtection="1">
      <alignment vertical="center"/>
    </xf>
    <xf numFmtId="0" fontId="47" fillId="14" borderId="37" xfId="6" applyFont="1" applyFill="1" applyBorder="1" applyAlignment="1" applyProtection="1">
      <alignment vertical="center"/>
    </xf>
    <xf numFmtId="0" fontId="21" fillId="12" borderId="180" xfId="6" applyFont="1" applyFill="1" applyBorder="1" applyAlignment="1" applyProtection="1">
      <alignment vertical="center"/>
    </xf>
    <xf numFmtId="172" fontId="23" fillId="12" borderId="121" xfId="6" applyNumberFormat="1" applyFill="1" applyBorder="1" applyAlignment="1" applyProtection="1">
      <alignment vertical="center"/>
    </xf>
    <xf numFmtId="20" fontId="23" fillId="12" borderId="121" xfId="6" applyNumberFormat="1" applyFill="1" applyBorder="1" applyAlignment="1" applyProtection="1">
      <alignment vertical="center"/>
    </xf>
    <xf numFmtId="20" fontId="23" fillId="13" borderId="159" xfId="6" applyNumberFormat="1" applyFill="1" applyBorder="1" applyAlignment="1" applyProtection="1">
      <alignment vertical="center"/>
    </xf>
    <xf numFmtId="20" fontId="23" fillId="13" borderId="180" xfId="6" applyNumberFormat="1" applyFont="1" applyFill="1" applyBorder="1" applyAlignment="1" applyProtection="1">
      <alignment vertical="center"/>
    </xf>
    <xf numFmtId="0" fontId="21" fillId="12" borderId="112" xfId="6" applyFont="1" applyFill="1" applyBorder="1" applyAlignment="1" applyProtection="1">
      <alignment vertical="center"/>
    </xf>
    <xf numFmtId="172" fontId="23" fillId="12" borderId="110" xfId="6" applyNumberFormat="1" applyFill="1" applyBorder="1" applyAlignment="1" applyProtection="1">
      <alignment vertical="center"/>
    </xf>
    <xf numFmtId="20" fontId="23" fillId="12" borderId="110" xfId="6" applyNumberFormat="1" applyFill="1" applyBorder="1" applyAlignment="1" applyProtection="1">
      <alignment vertical="center"/>
    </xf>
    <xf numFmtId="20" fontId="23" fillId="13" borderId="161" xfId="6" applyNumberFormat="1" applyFill="1" applyBorder="1" applyAlignment="1" applyProtection="1">
      <alignment vertical="center"/>
    </xf>
    <xf numFmtId="20" fontId="23" fillId="13" borderId="112" xfId="6" applyNumberFormat="1" applyFill="1" applyBorder="1" applyAlignment="1" applyProtection="1">
      <alignment vertical="center"/>
    </xf>
    <xf numFmtId="0" fontId="21" fillId="12" borderId="185" xfId="6" applyFont="1" applyFill="1" applyBorder="1" applyAlignment="1" applyProtection="1">
      <alignment vertical="center"/>
    </xf>
    <xf numFmtId="172" fontId="23" fillId="12" borderId="184" xfId="6" applyNumberFormat="1" applyFill="1" applyBorder="1" applyAlignment="1" applyProtection="1">
      <alignment vertical="center"/>
    </xf>
    <xf numFmtId="20" fontId="23" fillId="12" borderId="184" xfId="6" applyNumberFormat="1" applyFill="1" applyBorder="1" applyAlignment="1" applyProtection="1">
      <alignment vertical="center"/>
    </xf>
    <xf numFmtId="20" fontId="23" fillId="13" borderId="163" xfId="6" applyNumberFormat="1" applyFill="1" applyBorder="1" applyAlignment="1" applyProtection="1">
      <alignment vertical="center"/>
    </xf>
    <xf numFmtId="20" fontId="23" fillId="13" borderId="185" xfId="6" applyNumberFormat="1" applyFill="1" applyBorder="1" applyAlignment="1" applyProtection="1">
      <alignment vertical="center"/>
    </xf>
    <xf numFmtId="20" fontId="21" fillId="13" borderId="59" xfId="6" applyNumberFormat="1" applyFont="1" applyFill="1" applyBorder="1" applyAlignment="1" applyProtection="1">
      <alignment vertical="center"/>
    </xf>
    <xf numFmtId="20" fontId="21" fillId="13" borderId="27" xfId="6" applyNumberFormat="1" applyFont="1" applyFill="1" applyBorder="1" applyAlignment="1" applyProtection="1">
      <alignment vertical="center"/>
    </xf>
    <xf numFmtId="20" fontId="21" fillId="13" borderId="171" xfId="6" applyNumberFormat="1" applyFont="1" applyFill="1" applyBorder="1" applyAlignment="1" applyProtection="1">
      <alignment vertical="center"/>
    </xf>
    <xf numFmtId="0" fontId="23" fillId="0" borderId="0" xfId="6" applyAlignment="1" applyProtection="1">
      <alignment vertical="center"/>
    </xf>
    <xf numFmtId="3" fontId="21" fillId="13" borderId="148" xfId="9" applyNumberFormat="1" applyFont="1" applyFill="1" applyBorder="1" applyAlignment="1" applyProtection="1">
      <alignment vertical="center"/>
    </xf>
    <xf numFmtId="3" fontId="21" fillId="17" borderId="41" xfId="6" applyNumberFormat="1" applyFont="1" applyFill="1" applyBorder="1" applyAlignment="1" applyProtection="1">
      <alignment vertical="center"/>
    </xf>
    <xf numFmtId="2" fontId="46" fillId="14" borderId="124" xfId="6" applyNumberFormat="1" applyFont="1" applyFill="1" applyBorder="1" applyAlignment="1" applyProtection="1">
      <alignment vertical="center" wrapText="1"/>
    </xf>
    <xf numFmtId="0" fontId="23" fillId="0" borderId="0" xfId="6" applyFont="1" applyBorder="1" applyAlignment="1" applyProtection="1">
      <alignment vertical="center" wrapText="1"/>
    </xf>
    <xf numFmtId="169" fontId="53" fillId="13" borderId="141" xfId="5" applyNumberFormat="1" applyFont="1" applyFill="1" applyBorder="1" applyAlignment="1" applyProtection="1">
      <alignment vertical="center"/>
    </xf>
    <xf numFmtId="0" fontId="54" fillId="14" borderId="123" xfId="6" applyFont="1" applyFill="1" applyBorder="1" applyAlignment="1" applyProtection="1">
      <alignment vertical="center" wrapText="1"/>
    </xf>
    <xf numFmtId="0" fontId="55" fillId="14" borderId="41" xfId="6" applyFont="1" applyFill="1" applyBorder="1" applyAlignment="1" applyProtection="1">
      <alignment vertical="center" wrapText="1"/>
    </xf>
    <xf numFmtId="0" fontId="55" fillId="14" borderId="209" xfId="6" applyFont="1" applyFill="1" applyBorder="1" applyAlignment="1" applyProtection="1">
      <alignment vertical="center" wrapText="1"/>
    </xf>
    <xf numFmtId="20" fontId="43" fillId="13" borderId="215" xfId="6" applyNumberFormat="1" applyFont="1" applyFill="1" applyBorder="1" applyAlignment="1" applyProtection="1">
      <alignment horizontal="center" vertical="center"/>
    </xf>
    <xf numFmtId="0" fontId="43" fillId="6" borderId="43" xfId="6" applyFont="1" applyFill="1" applyBorder="1" applyAlignment="1" applyProtection="1">
      <alignment horizontal="center" vertical="center"/>
      <protection locked="0"/>
    </xf>
    <xf numFmtId="0" fontId="23" fillId="0" borderId="44" xfId="6" applyFont="1" applyBorder="1" applyProtection="1">
      <alignment vertical="top"/>
    </xf>
    <xf numFmtId="0" fontId="23" fillId="0" borderId="41" xfId="6" applyFont="1" applyBorder="1" applyProtection="1">
      <alignment vertical="top"/>
    </xf>
    <xf numFmtId="0" fontId="23" fillId="0" borderId="37" xfId="6" applyFont="1" applyBorder="1" applyProtection="1">
      <alignment vertical="top"/>
    </xf>
    <xf numFmtId="3" fontId="23" fillId="13" borderId="154" xfId="7" applyNumberFormat="1" applyFont="1" applyFill="1" applyBorder="1" applyAlignment="1" applyProtection="1">
      <alignment vertical="center"/>
    </xf>
    <xf numFmtId="3" fontId="23" fillId="13" borderId="142" xfId="9" applyNumberFormat="1" applyFont="1" applyFill="1" applyBorder="1" applyAlignment="1" applyProtection="1">
      <alignment vertical="center"/>
    </xf>
    <xf numFmtId="0" fontId="43" fillId="13" borderId="41" xfId="6" applyFont="1" applyFill="1" applyBorder="1" applyAlignment="1" applyProtection="1">
      <alignment vertical="center"/>
      <protection locked="0"/>
    </xf>
    <xf numFmtId="20" fontId="43" fillId="13" borderId="217" xfId="6" applyNumberFormat="1" applyFont="1" applyFill="1" applyBorder="1" applyAlignment="1" applyProtection="1">
      <alignment horizontal="center" vertical="center"/>
    </xf>
    <xf numFmtId="0" fontId="43" fillId="13" borderId="37" xfId="6" applyFont="1" applyFill="1" applyBorder="1" applyAlignment="1" applyProtection="1">
      <alignment horizontal="center" vertical="center"/>
      <protection locked="0"/>
    </xf>
    <xf numFmtId="0" fontId="26" fillId="7" borderId="46" xfId="1" applyFont="1" applyFill="1" applyBorder="1" applyAlignment="1">
      <alignment vertical="center"/>
    </xf>
    <xf numFmtId="0" fontId="26" fillId="7" borderId="24" xfId="1" applyFont="1" applyFill="1" applyBorder="1" applyAlignment="1">
      <alignment vertical="center"/>
    </xf>
    <xf numFmtId="0" fontId="3" fillId="6" borderId="24" xfId="1" applyFill="1" applyBorder="1" applyAlignment="1"/>
    <xf numFmtId="0" fontId="3" fillId="6" borderId="25" xfId="1" applyFill="1" applyBorder="1" applyAlignment="1"/>
    <xf numFmtId="0" fontId="26" fillId="7" borderId="47" xfId="1" applyFont="1" applyFill="1" applyBorder="1" applyAlignment="1">
      <alignment vertical="center"/>
    </xf>
    <xf numFmtId="0" fontId="26" fillId="7" borderId="23" xfId="1" applyFont="1" applyFill="1" applyBorder="1" applyAlignment="1">
      <alignment vertical="center"/>
    </xf>
    <xf numFmtId="0" fontId="3" fillId="6" borderId="23" xfId="1" applyFill="1" applyBorder="1" applyAlignment="1"/>
    <xf numFmtId="0" fontId="12" fillId="6" borderId="23" xfId="1" applyFont="1" applyFill="1" applyBorder="1" applyAlignment="1"/>
    <xf numFmtId="0" fontId="3" fillId="6" borderId="26" xfId="1" applyFill="1" applyBorder="1" applyAlignment="1"/>
    <xf numFmtId="0" fontId="24" fillId="6" borderId="24" xfId="1" applyFont="1" applyFill="1" applyBorder="1" applyAlignment="1">
      <alignment vertical="center"/>
    </xf>
    <xf numFmtId="0" fontId="0" fillId="6" borderId="25" xfId="0" applyFill="1" applyBorder="1"/>
    <xf numFmtId="0" fontId="24" fillId="6" borderId="23" xfId="1" applyFont="1" applyFill="1" applyBorder="1" applyAlignment="1">
      <alignment vertical="center"/>
    </xf>
    <xf numFmtId="0" fontId="0" fillId="6" borderId="26" xfId="0" applyFill="1" applyBorder="1"/>
    <xf numFmtId="0" fontId="24" fillId="7" borderId="46" xfId="1" applyFont="1" applyFill="1" applyBorder="1" applyAlignment="1"/>
    <xf numFmtId="0" fontId="24" fillId="7" borderId="24" xfId="1" applyFont="1" applyFill="1" applyBorder="1" applyAlignment="1"/>
    <xf numFmtId="0" fontId="25" fillId="7" borderId="47" xfId="1" applyFont="1" applyFill="1" applyBorder="1" applyAlignment="1"/>
    <xf numFmtId="0" fontId="25" fillId="7" borderId="23" xfId="1" applyFont="1" applyFill="1" applyBorder="1" applyAlignment="1"/>
    <xf numFmtId="0" fontId="22" fillId="16" borderId="23" xfId="1" applyFont="1" applyFill="1" applyBorder="1" applyAlignment="1">
      <alignment horizontal="right" vertical="center"/>
    </xf>
    <xf numFmtId="0" fontId="22" fillId="16" borderId="23" xfId="1" applyFont="1" applyFill="1" applyBorder="1" applyAlignment="1">
      <alignment vertical="center"/>
    </xf>
    <xf numFmtId="0" fontId="22" fillId="16" borderId="23" xfId="1" applyFont="1" applyFill="1" applyBorder="1" applyAlignment="1"/>
    <xf numFmtId="0" fontId="3" fillId="16" borderId="26" xfId="1" applyFill="1" applyBorder="1" applyAlignment="1"/>
    <xf numFmtId="0" fontId="22" fillId="6" borderId="23" xfId="1" applyFont="1" applyFill="1" applyBorder="1" applyAlignment="1">
      <alignment horizontal="right" vertical="center"/>
    </xf>
    <xf numFmtId="0" fontId="22" fillId="6" borderId="23" xfId="1" applyFont="1" applyFill="1" applyBorder="1" applyAlignment="1">
      <alignment vertical="center"/>
    </xf>
    <xf numFmtId="0" fontId="22" fillId="6" borderId="23" xfId="1" applyFont="1" applyFill="1" applyBorder="1" applyAlignment="1"/>
    <xf numFmtId="0" fontId="24" fillId="7" borderId="47" xfId="1" applyFont="1" applyFill="1" applyBorder="1" applyAlignment="1"/>
    <xf numFmtId="0" fontId="0" fillId="6" borderId="24" xfId="0" applyFill="1" applyBorder="1"/>
    <xf numFmtId="0" fontId="22" fillId="6" borderId="24" xfId="1" applyFont="1" applyFill="1" applyBorder="1" applyAlignment="1">
      <alignment vertical="center"/>
    </xf>
    <xf numFmtId="0" fontId="22" fillId="6" borderId="25" xfId="1" applyFont="1" applyFill="1" applyBorder="1" applyAlignment="1">
      <alignment vertical="center"/>
    </xf>
    <xf numFmtId="0" fontId="22" fillId="6" borderId="26" xfId="1" applyFont="1" applyFill="1" applyBorder="1" applyAlignment="1">
      <alignment vertical="center"/>
    </xf>
    <xf numFmtId="0" fontId="33" fillId="7" borderId="46" xfId="0" applyFont="1" applyFill="1" applyBorder="1" applyAlignment="1">
      <alignment vertical="center" wrapText="1"/>
    </xf>
    <xf numFmtId="0" fontId="33" fillId="7" borderId="25" xfId="0" applyFont="1" applyFill="1" applyBorder="1" applyAlignment="1">
      <alignment vertical="center" wrapText="1"/>
    </xf>
    <xf numFmtId="0" fontId="34" fillId="7" borderId="47" xfId="0" applyFont="1" applyFill="1" applyBorder="1" applyAlignment="1">
      <alignment vertical="center" wrapText="1"/>
    </xf>
    <xf numFmtId="0" fontId="34" fillId="7" borderId="26" xfId="0" applyFont="1" applyFill="1" applyBorder="1" applyAlignment="1">
      <alignment vertical="center" wrapText="1"/>
    </xf>
    <xf numFmtId="0" fontId="0" fillId="6" borderId="108" xfId="0" applyFont="1" applyFill="1" applyBorder="1" applyProtection="1">
      <protection locked="0"/>
    </xf>
    <xf numFmtId="0" fontId="0" fillId="6" borderId="112" xfId="0" applyFont="1" applyFill="1" applyBorder="1" applyProtection="1">
      <protection locked="0"/>
    </xf>
    <xf numFmtId="0" fontId="0" fillId="6" borderId="117" xfId="0" applyFont="1" applyFill="1" applyBorder="1" applyProtection="1">
      <protection locked="0"/>
    </xf>
    <xf numFmtId="0" fontId="8" fillId="13" borderId="52" xfId="0" applyFont="1" applyFill="1" applyBorder="1" applyAlignment="1">
      <alignment horizontal="right"/>
    </xf>
    <xf numFmtId="0" fontId="33" fillId="7" borderId="24" xfId="0" applyFont="1" applyFill="1" applyBorder="1" applyAlignment="1">
      <alignment vertical="center" wrapText="1"/>
    </xf>
    <xf numFmtId="0" fontId="34" fillId="7" borderId="23" xfId="0" applyFont="1" applyFill="1" applyBorder="1" applyAlignment="1">
      <alignment vertical="center" wrapText="1"/>
    </xf>
    <xf numFmtId="14" fontId="0" fillId="0" borderId="61" xfId="0" applyNumberFormat="1" applyBorder="1"/>
    <xf numFmtId="0" fontId="0" fillId="0" borderId="190" xfId="0" applyBorder="1"/>
    <xf numFmtId="14" fontId="0" fillId="0" borderId="193" xfId="0" applyNumberFormat="1" applyBorder="1"/>
    <xf numFmtId="0" fontId="9" fillId="2" borderId="60" xfId="0" applyFont="1" applyFill="1" applyBorder="1"/>
    <xf numFmtId="0" fontId="9" fillId="2" borderId="188" xfId="0" applyFont="1" applyFill="1" applyBorder="1"/>
    <xf numFmtId="0" fontId="9" fillId="2" borderId="186" xfId="0" applyFont="1" applyFill="1" applyBorder="1"/>
    <xf numFmtId="0" fontId="0" fillId="2" borderId="189" xfId="0" applyFill="1" applyBorder="1"/>
    <xf numFmtId="14" fontId="0" fillId="0" borderId="0" xfId="0" applyNumberFormat="1" applyBorder="1"/>
    <xf numFmtId="0" fontId="15" fillId="0" borderId="221" xfId="0" applyFont="1" applyBorder="1" applyAlignment="1">
      <alignment vertical="center" wrapText="1"/>
    </xf>
    <xf numFmtId="14" fontId="15" fillId="0" borderId="222" xfId="0" applyNumberFormat="1" applyFont="1" applyBorder="1" applyAlignment="1">
      <alignment vertical="center" wrapText="1"/>
    </xf>
    <xf numFmtId="0" fontId="15" fillId="0" borderId="161" xfId="0" applyFont="1" applyBorder="1" applyAlignment="1">
      <alignment vertical="center" wrapText="1"/>
    </xf>
    <xf numFmtId="14" fontId="15" fillId="0" borderId="223" xfId="0" applyNumberFormat="1" applyFont="1" applyBorder="1" applyAlignment="1">
      <alignment vertical="center" wrapText="1"/>
    </xf>
    <xf numFmtId="0" fontId="15" fillId="0" borderId="165" xfId="0" applyFont="1" applyBorder="1" applyAlignment="1">
      <alignment vertical="center" wrapText="1"/>
    </xf>
    <xf numFmtId="14" fontId="15" fillId="0" borderId="224" xfId="0" applyNumberFormat="1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29" fillId="7" borderId="186" xfId="0" applyFont="1" applyFill="1" applyBorder="1"/>
    <xf numFmtId="0" fontId="29" fillId="7" borderId="189" xfId="0" applyFont="1" applyFill="1" applyBorder="1"/>
    <xf numFmtId="0" fontId="29" fillId="8" borderId="37" xfId="0" applyFont="1" applyFill="1" applyBorder="1" applyAlignment="1">
      <alignment horizontal="center" vertical="center" wrapText="1"/>
    </xf>
    <xf numFmtId="0" fontId="29" fillId="8" borderId="192" xfId="0" applyFont="1" applyFill="1" applyBorder="1"/>
    <xf numFmtId="0" fontId="16" fillId="8" borderId="190" xfId="0" applyFont="1" applyFill="1" applyBorder="1"/>
    <xf numFmtId="0" fontId="16" fillId="8" borderId="193" xfId="0" applyFont="1" applyFill="1" applyBorder="1"/>
    <xf numFmtId="0" fontId="39" fillId="7" borderId="23" xfId="0" applyFont="1" applyFill="1" applyBorder="1" applyAlignment="1">
      <alignment horizontal="right" vertical="center" wrapText="1"/>
    </xf>
    <xf numFmtId="0" fontId="39" fillId="7" borderId="47" xfId="0" applyFont="1" applyFill="1" applyBorder="1" applyAlignment="1">
      <alignment horizontal="right" vertical="center" wrapText="1"/>
    </xf>
    <xf numFmtId="0" fontId="11" fillId="0" borderId="41" xfId="1" applyNumberFormat="1" applyFont="1" applyBorder="1" applyAlignment="1">
      <alignment horizontal="center" wrapText="1"/>
    </xf>
    <xf numFmtId="49" fontId="1" fillId="0" borderId="194" xfId="15" applyNumberFormat="1" applyBorder="1" applyProtection="1">
      <protection locked="0"/>
    </xf>
    <xf numFmtId="49" fontId="1" fillId="0" borderId="169" xfId="15" applyNumberFormat="1" applyBorder="1" applyProtection="1">
      <protection locked="0"/>
    </xf>
    <xf numFmtId="49" fontId="1" fillId="0" borderId="47" xfId="15" applyNumberFormat="1" applyBorder="1" applyProtection="1">
      <protection locked="0"/>
    </xf>
    <xf numFmtId="49" fontId="1" fillId="0" borderId="195" xfId="15" applyNumberFormat="1" applyBorder="1" applyProtection="1">
      <protection locked="0"/>
    </xf>
    <xf numFmtId="49" fontId="1" fillId="0" borderId="26" xfId="15" applyNumberFormat="1" applyBorder="1" applyProtection="1">
      <protection locked="0"/>
    </xf>
    <xf numFmtId="49" fontId="1" fillId="0" borderId="201" xfId="15" applyNumberFormat="1" applyBorder="1" applyProtection="1">
      <protection locked="0"/>
    </xf>
    <xf numFmtId="49" fontId="1" fillId="0" borderId="60" xfId="15" applyNumberFormat="1" applyBorder="1" applyProtection="1">
      <protection locked="0"/>
    </xf>
    <xf numFmtId="49" fontId="1" fillId="0" borderId="27" xfId="15" applyNumberFormat="1" applyBorder="1" applyProtection="1">
      <protection locked="0"/>
    </xf>
    <xf numFmtId="49" fontId="1" fillId="0" borderId="175" xfId="15" applyNumberFormat="1" applyBorder="1" applyProtection="1">
      <protection locked="0"/>
    </xf>
    <xf numFmtId="49" fontId="1" fillId="0" borderId="61" xfId="15" applyNumberFormat="1" applyBorder="1" applyProtection="1">
      <protection locked="0"/>
    </xf>
    <xf numFmtId="49" fontId="1" fillId="0" borderId="171" xfId="15" applyNumberFormat="1" applyBorder="1" applyProtection="1">
      <protection locked="0"/>
    </xf>
    <xf numFmtId="49" fontId="1" fillId="0" borderId="202" xfId="15" applyNumberFormat="1" applyBorder="1" applyProtection="1">
      <protection locked="0"/>
    </xf>
    <xf numFmtId="49" fontId="1" fillId="0" borderId="192" xfId="15" applyNumberFormat="1" applyBorder="1" applyProtection="1">
      <protection locked="0"/>
    </xf>
    <xf numFmtId="49" fontId="1" fillId="0" borderId="190" xfId="15" applyNumberFormat="1" applyBorder="1" applyProtection="1">
      <protection locked="0"/>
    </xf>
    <xf numFmtId="49" fontId="1" fillId="0" borderId="197" xfId="15" applyNumberFormat="1" applyBorder="1" applyProtection="1">
      <protection locked="0"/>
    </xf>
    <xf numFmtId="49" fontId="1" fillId="0" borderId="193" xfId="15" applyNumberFormat="1" applyBorder="1" applyProtection="1">
      <protection locked="0"/>
    </xf>
    <xf numFmtId="49" fontId="1" fillId="0" borderId="199" xfId="15" applyNumberFormat="1" applyBorder="1" applyProtection="1">
      <protection locked="0"/>
    </xf>
    <xf numFmtId="49" fontId="1" fillId="0" borderId="200" xfId="15" applyNumberFormat="1" applyBorder="1" applyProtection="1">
      <protection locked="0"/>
    </xf>
    <xf numFmtId="49" fontId="1" fillId="0" borderId="196" xfId="15" applyNumberFormat="1" applyBorder="1" applyProtection="1">
      <protection locked="0"/>
    </xf>
    <xf numFmtId="49" fontId="1" fillId="0" borderId="63" xfId="15" applyNumberFormat="1" applyBorder="1" applyProtection="1">
      <protection locked="0"/>
    </xf>
    <xf numFmtId="49" fontId="1" fillId="0" borderId="174" xfId="15" applyNumberFormat="1" applyBorder="1" applyProtection="1">
      <protection locked="0"/>
    </xf>
    <xf numFmtId="0" fontId="49" fillId="0" borderId="42" xfId="15" applyFont="1" applyBorder="1" applyAlignment="1" applyProtection="1">
      <alignment horizontal="right"/>
      <protection locked="0"/>
    </xf>
    <xf numFmtId="0" fontId="49" fillId="0" borderId="119" xfId="15" applyFont="1" applyBorder="1" applyAlignment="1" applyProtection="1">
      <alignment horizontal="right"/>
      <protection locked="0"/>
    </xf>
    <xf numFmtId="0" fontId="49" fillId="0" borderId="43" xfId="15" applyFont="1" applyBorder="1" applyAlignment="1" applyProtection="1">
      <alignment horizontal="right"/>
      <protection locked="0"/>
    </xf>
    <xf numFmtId="0" fontId="59" fillId="7" borderId="55" xfId="0" applyFont="1" applyFill="1" applyBorder="1" applyAlignment="1">
      <alignment horizontal="center" wrapText="1"/>
    </xf>
    <xf numFmtId="169" fontId="60" fillId="0" borderId="106" xfId="5" applyNumberFormat="1" applyFont="1" applyBorder="1" applyProtection="1">
      <protection locked="0"/>
    </xf>
    <xf numFmtId="174" fontId="60" fillId="0" borderId="106" xfId="5" applyNumberFormat="1" applyFont="1" applyBorder="1" applyProtection="1">
      <protection locked="0"/>
    </xf>
    <xf numFmtId="169" fontId="60" fillId="0" borderId="110" xfId="5" applyNumberFormat="1" applyFont="1" applyBorder="1" applyProtection="1">
      <protection locked="0"/>
    </xf>
    <xf numFmtId="174" fontId="60" fillId="0" borderId="110" xfId="5" applyNumberFormat="1" applyFont="1" applyBorder="1" applyProtection="1">
      <protection locked="0"/>
    </xf>
    <xf numFmtId="169" fontId="60" fillId="0" borderId="115" xfId="5" applyNumberFormat="1" applyFont="1" applyBorder="1" applyProtection="1">
      <protection locked="0"/>
    </xf>
    <xf numFmtId="174" fontId="60" fillId="0" borderId="115" xfId="5" applyNumberFormat="1" applyFont="1" applyBorder="1" applyProtection="1">
      <protection locked="0"/>
    </xf>
    <xf numFmtId="169" fontId="60" fillId="7" borderId="0" xfId="5" applyNumberFormat="1" applyFont="1" applyFill="1" applyBorder="1"/>
    <xf numFmtId="0" fontId="60" fillId="10" borderId="0" xfId="0" applyFont="1" applyFill="1" applyBorder="1"/>
    <xf numFmtId="169" fontId="60" fillId="10" borderId="0" xfId="5" applyNumberFormat="1" applyFont="1" applyFill="1" applyBorder="1"/>
    <xf numFmtId="169" fontId="60" fillId="0" borderId="106" xfId="5" applyNumberFormat="1" applyFont="1" applyBorder="1"/>
    <xf numFmtId="0" fontId="60" fillId="0" borderId="106" xfId="0" applyFont="1" applyBorder="1"/>
    <xf numFmtId="169" fontId="60" fillId="0" borderId="110" xfId="5" applyNumberFormat="1" applyFont="1" applyBorder="1"/>
    <xf numFmtId="0" fontId="60" fillId="0" borderId="110" xfId="0" applyFont="1" applyBorder="1"/>
    <xf numFmtId="169" fontId="60" fillId="0" borderId="115" xfId="5" applyNumberFormat="1" applyFont="1" applyBorder="1"/>
    <xf numFmtId="0" fontId="60" fillId="0" borderId="115" xfId="0" applyFont="1" applyBorder="1"/>
    <xf numFmtId="0" fontId="60" fillId="7" borderId="45" xfId="0" applyFont="1" applyFill="1" applyBorder="1"/>
    <xf numFmtId="0" fontId="59" fillId="9" borderId="42" xfId="0" applyFont="1" applyFill="1" applyBorder="1" applyAlignment="1">
      <alignment horizontal="center" wrapText="1"/>
    </xf>
    <xf numFmtId="169" fontId="60" fillId="9" borderId="0" xfId="5" applyNumberFormat="1" applyFont="1" applyFill="1" applyBorder="1"/>
    <xf numFmtId="0" fontId="60" fillId="9" borderId="0" xfId="0" applyFont="1" applyFill="1" applyBorder="1"/>
    <xf numFmtId="169" fontId="60" fillId="11" borderId="0" xfId="5" applyNumberFormat="1" applyFont="1" applyFill="1" applyBorder="1"/>
    <xf numFmtId="0" fontId="60" fillId="11" borderId="0" xfId="0" applyFont="1" applyFill="1" applyBorder="1"/>
    <xf numFmtId="0" fontId="61" fillId="0" borderId="0" xfId="0" applyFont="1" applyAlignment="1">
      <alignment wrapText="1"/>
    </xf>
    <xf numFmtId="175" fontId="61" fillId="0" borderId="0" xfId="0" applyNumberFormat="1" applyFont="1"/>
    <xf numFmtId="0" fontId="14" fillId="7" borderId="228" xfId="0" quotePrefix="1" applyFont="1" applyFill="1" applyBorder="1" applyAlignment="1">
      <alignment horizontal="center" wrapText="1"/>
    </xf>
    <xf numFmtId="169" fontId="0" fillId="0" borderId="229" xfId="5" applyNumberFormat="1" applyFont="1" applyBorder="1" applyProtection="1"/>
    <xf numFmtId="169" fontId="0" fillId="0" borderId="146" xfId="5" applyNumberFormat="1" applyFont="1" applyBorder="1" applyProtection="1"/>
    <xf numFmtId="169" fontId="0" fillId="0" borderId="230" xfId="5" applyNumberFormat="1" applyFont="1" applyBorder="1" applyProtection="1"/>
    <xf numFmtId="169" fontId="0" fillId="7" borderId="231" xfId="5" applyNumberFormat="1" applyFont="1" applyFill="1" applyBorder="1" applyProtection="1"/>
    <xf numFmtId="169" fontId="0" fillId="10" borderId="231" xfId="5" applyNumberFormat="1" applyFont="1" applyFill="1" applyBorder="1" applyProtection="1"/>
    <xf numFmtId="0" fontId="0" fillId="7" borderId="232" xfId="0" applyFill="1" applyBorder="1" applyProtection="1"/>
    <xf numFmtId="0" fontId="14" fillId="9" borderId="228" xfId="0" quotePrefix="1" applyFont="1" applyFill="1" applyBorder="1" applyAlignment="1" applyProtection="1">
      <alignment horizontal="center" wrapText="1"/>
    </xf>
    <xf numFmtId="0" fontId="0" fillId="9" borderId="231" xfId="0" applyFill="1" applyBorder="1" applyProtection="1"/>
    <xf numFmtId="0" fontId="0" fillId="11" borderId="231" xfId="0" applyFill="1" applyBorder="1" applyProtection="1"/>
    <xf numFmtId="0" fontId="0" fillId="9" borderId="232" xfId="0" applyFill="1" applyBorder="1" applyProtection="1"/>
    <xf numFmtId="0" fontId="59" fillId="7" borderId="233" xfId="0" applyFont="1" applyFill="1" applyBorder="1" applyAlignment="1">
      <alignment horizontal="center"/>
    </xf>
    <xf numFmtId="169" fontId="60" fillId="0" borderId="234" xfId="5" applyNumberFormat="1" applyFont="1" applyBorder="1" applyProtection="1"/>
    <xf numFmtId="169" fontId="60" fillId="0" borderId="134" xfId="5" applyNumberFormat="1" applyFont="1" applyBorder="1" applyProtection="1"/>
    <xf numFmtId="169" fontId="60" fillId="0" borderId="235" xfId="5" applyNumberFormat="1" applyFont="1" applyBorder="1" applyProtection="1"/>
    <xf numFmtId="0" fontId="60" fillId="7" borderId="236" xfId="0" applyFont="1" applyFill="1" applyBorder="1" applyProtection="1"/>
    <xf numFmtId="0" fontId="60" fillId="10" borderId="236" xfId="0" applyFont="1" applyFill="1" applyBorder="1" applyProtection="1"/>
    <xf numFmtId="0" fontId="60" fillId="7" borderId="237" xfId="0" applyFont="1" applyFill="1" applyBorder="1" applyProtection="1"/>
    <xf numFmtId="0" fontId="59" fillId="9" borderId="238" xfId="0" applyFont="1" applyFill="1" applyBorder="1" applyAlignment="1" applyProtection="1">
      <alignment horizontal="center"/>
    </xf>
    <xf numFmtId="0" fontId="60" fillId="9" borderId="236" xfId="0" applyFont="1" applyFill="1" applyBorder="1" applyProtection="1"/>
    <xf numFmtId="0" fontId="60" fillId="11" borderId="236" xfId="0" applyFont="1" applyFill="1" applyBorder="1" applyProtection="1"/>
    <xf numFmtId="0" fontId="0" fillId="9" borderId="237" xfId="0" applyFill="1" applyBorder="1"/>
    <xf numFmtId="16" fontId="27" fillId="0" borderId="27" xfId="1" applyNumberFormat="1" applyFont="1" applyFill="1" applyBorder="1" applyAlignment="1" applyProtection="1">
      <protection locked="0"/>
    </xf>
    <xf numFmtId="16" fontId="27" fillId="0" borderId="61" xfId="1" applyNumberFormat="1" applyFont="1" applyFill="1" applyBorder="1" applyAlignment="1" applyProtection="1">
      <protection locked="0"/>
    </xf>
    <xf numFmtId="0" fontId="62" fillId="0" borderId="27" xfId="0" applyFont="1" applyBorder="1" applyAlignment="1" applyProtection="1">
      <alignment horizontal="center"/>
      <protection locked="0"/>
    </xf>
    <xf numFmtId="0" fontId="62" fillId="0" borderId="61" xfId="0" applyFont="1" applyBorder="1" applyAlignment="1" applyProtection="1">
      <alignment horizontal="center"/>
      <protection locked="0"/>
    </xf>
    <xf numFmtId="164" fontId="52" fillId="0" borderId="81" xfId="0" applyNumberFormat="1" applyFont="1" applyBorder="1" applyAlignment="1" applyProtection="1">
      <alignment horizontal="right" vertical="center"/>
    </xf>
    <xf numFmtId="4" fontId="52" fillId="0" borderId="81" xfId="0" applyNumberFormat="1" applyFont="1" applyBorder="1" applyAlignment="1" applyProtection="1">
      <alignment horizontal="right" vertical="center"/>
    </xf>
    <xf numFmtId="0" fontId="65" fillId="0" borderId="100" xfId="0" applyFont="1" applyBorder="1" applyAlignment="1" applyProtection="1">
      <alignment vertical="center" wrapText="1"/>
      <protection locked="0"/>
    </xf>
    <xf numFmtId="0" fontId="65" fillId="0" borderId="17" xfId="0" applyFont="1" applyBorder="1" applyAlignment="1" applyProtection="1">
      <alignment vertical="center" wrapText="1"/>
      <protection locked="0"/>
    </xf>
    <xf numFmtId="167" fontId="5" fillId="0" borderId="239" xfId="0" applyNumberFormat="1" applyFont="1" applyBorder="1" applyAlignment="1" applyProtection="1">
      <alignment horizontal="right" vertical="center"/>
      <protection locked="0"/>
    </xf>
    <xf numFmtId="167" fontId="5" fillId="0" borderId="240" xfId="0" applyNumberFormat="1" applyFont="1" applyBorder="1" applyAlignment="1" applyProtection="1">
      <alignment horizontal="right" vertical="center"/>
      <protection locked="0"/>
    </xf>
    <xf numFmtId="167" fontId="5" fillId="0" borderId="19" xfId="0" applyNumberFormat="1" applyFont="1" applyBorder="1" applyAlignment="1" applyProtection="1">
      <alignment horizontal="right" vertical="center"/>
      <protection locked="0"/>
    </xf>
    <xf numFmtId="167" fontId="42" fillId="0" borderId="240" xfId="0" applyNumberFormat="1" applyFont="1" applyBorder="1" applyAlignment="1" applyProtection="1">
      <alignment horizontal="right" vertical="center"/>
      <protection locked="0"/>
    </xf>
    <xf numFmtId="167" fontId="5" fillId="0" borderId="239" xfId="0" applyNumberFormat="1" applyFont="1" applyBorder="1" applyAlignment="1" applyProtection="1">
      <alignment vertical="center"/>
      <protection locked="0"/>
    </xf>
    <xf numFmtId="167" fontId="5" fillId="0" borderId="19" xfId="0" applyNumberFormat="1" applyFont="1" applyBorder="1" applyAlignment="1" applyProtection="1">
      <alignment vertical="center"/>
      <protection locked="0"/>
    </xf>
    <xf numFmtId="167" fontId="5" fillId="0" borderId="71" xfId="0" applyNumberFormat="1" applyFont="1" applyBorder="1" applyAlignment="1" applyProtection="1">
      <alignment vertical="center"/>
      <protection locked="0"/>
    </xf>
    <xf numFmtId="167" fontId="5" fillId="0" borderId="72" xfId="0" applyNumberFormat="1" applyFont="1" applyBorder="1" applyAlignment="1" applyProtection="1">
      <alignment vertical="center"/>
      <protection locked="0"/>
    </xf>
    <xf numFmtId="16" fontId="5" fillId="0" borderId="30" xfId="0" applyNumberFormat="1" applyFont="1" applyBorder="1" applyAlignment="1" applyProtection="1">
      <alignment horizontal="right" vertical="center"/>
      <protection locked="0"/>
    </xf>
    <xf numFmtId="16" fontId="5" fillId="0" borderId="29" xfId="0" applyNumberFormat="1" applyFont="1" applyBorder="1" applyAlignment="1" applyProtection="1">
      <alignment horizontal="right" vertical="center"/>
      <protection locked="0"/>
    </xf>
    <xf numFmtId="16" fontId="5" fillId="0" borderId="66" xfId="0" applyNumberFormat="1" applyFont="1" applyBorder="1" applyAlignment="1" applyProtection="1">
      <alignment horizontal="right" vertical="center"/>
      <protection locked="0"/>
    </xf>
    <xf numFmtId="0" fontId="30" fillId="8" borderId="0" xfId="1" applyFont="1" applyFill="1" applyAlignment="1">
      <alignment horizontal="center"/>
    </xf>
    <xf numFmtId="0" fontId="33" fillId="7" borderId="46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0" fillId="0" borderId="111" xfId="0" applyBorder="1" applyAlignment="1" applyProtection="1">
      <alignment horizontal="left" wrapText="1"/>
      <protection locked="0"/>
    </xf>
    <xf numFmtId="0" fontId="0" fillId="0" borderId="110" xfId="0" applyBorder="1" applyAlignment="1" applyProtection="1">
      <alignment horizontal="left" wrapText="1"/>
      <protection locked="0"/>
    </xf>
    <xf numFmtId="0" fontId="8" fillId="13" borderId="54" xfId="0" applyFont="1" applyFill="1" applyBorder="1" applyAlignment="1">
      <alignment horizontal="right"/>
    </xf>
    <xf numFmtId="0" fontId="8" fillId="13" borderId="55" xfId="0" applyFont="1" applyFill="1" applyBorder="1" applyAlignment="1">
      <alignment horizontal="right"/>
    </xf>
    <xf numFmtId="0" fontId="8" fillId="13" borderId="172" xfId="0" applyFont="1" applyFill="1" applyBorder="1" applyAlignment="1">
      <alignment horizontal="right"/>
    </xf>
    <xf numFmtId="0" fontId="8" fillId="13" borderId="173" xfId="0" applyFont="1" applyFill="1" applyBorder="1" applyAlignment="1">
      <alignment horizontal="right"/>
    </xf>
    <xf numFmtId="0" fontId="32" fillId="7" borderId="24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left" vertical="center" wrapText="1"/>
    </xf>
    <xf numFmtId="0" fontId="0" fillId="0" borderId="107" xfId="0" applyBorder="1" applyAlignment="1" applyProtection="1">
      <alignment horizontal="left" wrapText="1"/>
      <protection locked="0"/>
    </xf>
    <xf numFmtId="0" fontId="0" fillId="0" borderId="106" xfId="0" applyBorder="1" applyAlignment="1" applyProtection="1">
      <alignment horizontal="left" wrapText="1"/>
      <protection locked="0"/>
    </xf>
    <xf numFmtId="0" fontId="16" fillId="8" borderId="197" xfId="0" applyFont="1" applyFill="1" applyBorder="1" applyAlignment="1">
      <alignment horizontal="center"/>
    </xf>
    <xf numFmtId="0" fontId="16" fillId="8" borderId="199" xfId="0" applyFont="1" applyFill="1" applyBorder="1" applyAlignment="1">
      <alignment horizontal="center"/>
    </xf>
    <xf numFmtId="0" fontId="0" fillId="2" borderId="175" xfId="0" applyFill="1" applyBorder="1" applyAlignment="1">
      <alignment horizontal="center"/>
    </xf>
    <xf numFmtId="0" fontId="0" fillId="2" borderId="17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5" fillId="0" borderId="160" xfId="0" applyFont="1" applyBorder="1" applyAlignment="1">
      <alignment horizontal="left" vertical="center" wrapText="1"/>
    </xf>
    <xf numFmtId="0" fontId="15" fillId="0" borderId="161" xfId="0" applyFont="1" applyBorder="1" applyAlignment="1">
      <alignment horizontal="left" vertical="center" wrapText="1"/>
    </xf>
    <xf numFmtId="0" fontId="22" fillId="8" borderId="44" xfId="0" applyFont="1" applyFill="1" applyBorder="1" applyAlignment="1">
      <alignment vertical="center" wrapText="1"/>
    </xf>
    <xf numFmtId="0" fontId="22" fillId="8" borderId="41" xfId="0" applyFont="1" applyFill="1" applyBorder="1" applyAlignment="1">
      <alignment vertical="center" wrapText="1"/>
    </xf>
    <xf numFmtId="0" fontId="22" fillId="8" borderId="37" xfId="0" applyFont="1" applyFill="1" applyBorder="1" applyAlignment="1">
      <alignment vertical="center" wrapText="1"/>
    </xf>
    <xf numFmtId="0" fontId="15" fillId="0" borderId="220" xfId="0" applyFont="1" applyBorder="1" applyAlignment="1">
      <alignment vertical="center" wrapText="1"/>
    </xf>
    <xf numFmtId="0" fontId="15" fillId="0" borderId="221" xfId="0" applyFont="1" applyBorder="1" applyAlignment="1">
      <alignment vertical="center" wrapText="1"/>
    </xf>
    <xf numFmtId="0" fontId="15" fillId="0" borderId="160" xfId="0" applyFont="1" applyBorder="1" applyAlignment="1">
      <alignment vertical="center" wrapText="1"/>
    </xf>
    <xf numFmtId="0" fontId="15" fillId="0" borderId="161" xfId="0" applyFont="1" applyBorder="1" applyAlignment="1">
      <alignment vertical="center" wrapText="1"/>
    </xf>
    <xf numFmtId="0" fontId="0" fillId="0" borderId="44" xfId="0" applyFont="1" applyBorder="1" applyAlignment="1">
      <alignment horizontal="left" vertical="top" wrapText="1"/>
    </xf>
    <xf numFmtId="0" fontId="56" fillId="0" borderId="41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left" vertical="top" wrapText="1"/>
    </xf>
    <xf numFmtId="0" fontId="57" fillId="8" borderId="118" xfId="0" applyFont="1" applyFill="1" applyBorder="1" applyAlignment="1">
      <alignment horizontal="center" vertical="center" wrapText="1"/>
    </xf>
    <xf numFmtId="0" fontId="57" fillId="8" borderId="50" xfId="0" applyFont="1" applyFill="1" applyBorder="1" applyAlignment="1">
      <alignment horizontal="center" vertical="center" wrapText="1"/>
    </xf>
    <xf numFmtId="0" fontId="57" fillId="8" borderId="225" xfId="0" applyFont="1" applyFill="1" applyBorder="1" applyAlignment="1">
      <alignment horizontal="center" vertical="center" wrapText="1"/>
    </xf>
    <xf numFmtId="0" fontId="57" fillId="8" borderId="42" xfId="0" applyFont="1" applyFill="1" applyBorder="1" applyAlignment="1">
      <alignment horizontal="center" vertical="center" wrapText="1"/>
    </xf>
    <xf numFmtId="0" fontId="57" fillId="8" borderId="43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7" fillId="8" borderId="34" xfId="0" applyFont="1" applyFill="1" applyBorder="1" applyAlignment="1">
      <alignment horizontal="center" vertical="center" wrapText="1"/>
    </xf>
    <xf numFmtId="0" fontId="57" fillId="8" borderId="35" xfId="0" applyFont="1" applyFill="1" applyBorder="1" applyAlignment="1">
      <alignment horizontal="center" vertical="center" wrapText="1"/>
    </xf>
    <xf numFmtId="0" fontId="57" fillId="8" borderId="36" xfId="0" applyFont="1" applyFill="1" applyBorder="1" applyAlignment="1">
      <alignment horizontal="center" vertical="center" wrapText="1"/>
    </xf>
    <xf numFmtId="0" fontId="22" fillId="8" borderId="227" xfId="0" applyFont="1" applyFill="1" applyBorder="1" applyAlignment="1">
      <alignment horizontal="left" vertical="center" wrapText="1"/>
    </xf>
    <xf numFmtId="0" fontId="22" fillId="8" borderId="39" xfId="0" applyFont="1" applyFill="1" applyBorder="1" applyAlignment="1">
      <alignment horizontal="left" vertical="center" wrapText="1"/>
    </xf>
    <xf numFmtId="0" fontId="22" fillId="8" borderId="40" xfId="0" applyFont="1" applyFill="1" applyBorder="1" applyAlignment="1">
      <alignment horizontal="left" vertical="center" wrapText="1"/>
    </xf>
    <xf numFmtId="0" fontId="8" fillId="13" borderId="55" xfId="0" applyFont="1" applyFill="1" applyBorder="1" applyAlignment="1">
      <alignment horizontal="center"/>
    </xf>
    <xf numFmtId="0" fontId="8" fillId="13" borderId="58" xfId="0" applyFont="1" applyFill="1" applyBorder="1" applyAlignment="1">
      <alignment horizontal="center"/>
    </xf>
    <xf numFmtId="0" fontId="6" fillId="2" borderId="125" xfId="0" applyFont="1" applyFill="1" applyBorder="1" applyAlignment="1">
      <alignment vertical="center" wrapText="1"/>
    </xf>
    <xf numFmtId="0" fontId="6" fillId="2" borderId="226" xfId="0" applyFont="1" applyFill="1" applyBorder="1" applyAlignment="1">
      <alignment vertical="center" wrapText="1"/>
    </xf>
    <xf numFmtId="0" fontId="8" fillId="13" borderId="45" xfId="0" applyFont="1" applyFill="1" applyBorder="1" applyAlignment="1">
      <alignment horizontal="center"/>
    </xf>
    <xf numFmtId="0" fontId="8" fillId="13" borderId="38" xfId="0" applyFont="1" applyFill="1" applyBorder="1" applyAlignment="1">
      <alignment horizontal="center"/>
    </xf>
    <xf numFmtId="0" fontId="14" fillId="0" borderId="160" xfId="0" applyFont="1" applyBorder="1" applyAlignment="1">
      <alignment vertical="center" wrapText="1"/>
    </xf>
    <xf numFmtId="0" fontId="14" fillId="0" borderId="161" xfId="0" applyFont="1" applyBorder="1" applyAlignment="1">
      <alignment vertical="center" wrapText="1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2" borderId="46" xfId="0" applyFill="1" applyBorder="1" applyAlignment="1">
      <alignment horizontal="center" wrapText="1"/>
    </xf>
    <xf numFmtId="0" fontId="0" fillId="2" borderId="219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196" xfId="0" applyFill="1" applyBorder="1" applyAlignment="1">
      <alignment horizontal="center" wrapText="1"/>
    </xf>
    <xf numFmtId="0" fontId="15" fillId="0" borderId="164" xfId="0" applyFont="1" applyBorder="1" applyAlignment="1">
      <alignment horizontal="left" vertical="center" wrapText="1"/>
    </xf>
    <xf numFmtId="0" fontId="15" fillId="0" borderId="16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9" fillId="7" borderId="54" xfId="0" applyFont="1" applyFill="1" applyBorder="1" applyAlignment="1">
      <alignment horizontal="left"/>
    </xf>
    <xf numFmtId="0" fontId="29" fillId="7" borderId="55" xfId="0" applyFont="1" applyFill="1" applyBorder="1" applyAlignment="1">
      <alignment horizontal="left"/>
    </xf>
    <xf numFmtId="0" fontId="29" fillId="7" borderId="57" xfId="0" applyFont="1" applyFill="1" applyBorder="1" applyAlignment="1">
      <alignment horizontal="left"/>
    </xf>
    <xf numFmtId="0" fontId="26" fillId="7" borderId="24" xfId="1" applyFont="1" applyFill="1" applyBorder="1" applyAlignment="1">
      <alignment horizontal="center" vertical="center"/>
    </xf>
    <xf numFmtId="0" fontId="26" fillId="7" borderId="23" xfId="1" applyFont="1" applyFill="1" applyBorder="1" applyAlignment="1">
      <alignment horizontal="center" vertical="center"/>
    </xf>
    <xf numFmtId="0" fontId="22" fillId="6" borderId="23" xfId="1" applyFont="1" applyFill="1" applyBorder="1" applyAlignment="1">
      <alignment horizontal="left"/>
    </xf>
    <xf numFmtId="0" fontId="40" fillId="13" borderId="44" xfId="0" applyFont="1" applyFill="1" applyBorder="1" applyAlignment="1">
      <alignment horizontal="center"/>
    </xf>
    <xf numFmtId="0" fontId="40" fillId="13" borderId="41" xfId="0" applyFont="1" applyFill="1" applyBorder="1" applyAlignment="1">
      <alignment horizontal="center"/>
    </xf>
    <xf numFmtId="0" fontId="40" fillId="13" borderId="37" xfId="0" applyFont="1" applyFill="1" applyBorder="1" applyAlignment="1">
      <alignment horizontal="center"/>
    </xf>
    <xf numFmtId="0" fontId="20" fillId="8" borderId="24" xfId="1" applyFont="1" applyFill="1" applyBorder="1" applyAlignment="1">
      <alignment horizontal="center"/>
    </xf>
    <xf numFmtId="0" fontId="22" fillId="6" borderId="23" xfId="1" applyFont="1" applyFill="1" applyBorder="1" applyAlignment="1">
      <alignment horizontal="right"/>
    </xf>
    <xf numFmtId="0" fontId="31" fillId="7" borderId="46" xfId="1" applyFont="1" applyFill="1" applyBorder="1" applyAlignment="1">
      <alignment horizontal="center" vertical="center"/>
    </xf>
    <xf numFmtId="0" fontId="31" fillId="7" borderId="47" xfId="1" applyFont="1" applyFill="1" applyBorder="1" applyAlignment="1">
      <alignment horizontal="center" vertical="center"/>
    </xf>
    <xf numFmtId="0" fontId="39" fillId="8" borderId="24" xfId="1" applyFont="1" applyFill="1" applyBorder="1" applyAlignment="1">
      <alignment horizontal="center"/>
    </xf>
    <xf numFmtId="0" fontId="9" fillId="0" borderId="131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2" fillId="6" borderId="23" xfId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9" fillId="0" borderId="151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9" fillId="0" borderId="129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20" fillId="12" borderId="125" xfId="0" applyFont="1" applyFill="1" applyBorder="1" applyAlignment="1">
      <alignment horizontal="center" vertical="center"/>
    </xf>
    <xf numFmtId="0" fontId="20" fillId="12" borderId="126" xfId="0" applyFont="1" applyFill="1" applyBorder="1" applyAlignment="1">
      <alignment horizontal="center" vertical="center"/>
    </xf>
    <xf numFmtId="0" fontId="40" fillId="13" borderId="41" xfId="0" applyFont="1" applyFill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40" fillId="13" borderId="44" xfId="0" applyFont="1" applyFill="1" applyBorder="1" applyAlignment="1">
      <alignment horizontal="right"/>
    </xf>
    <xf numFmtId="0" fontId="40" fillId="13" borderId="41" xfId="0" applyFont="1" applyFill="1" applyBorder="1" applyAlignment="1">
      <alignment horizontal="right"/>
    </xf>
    <xf numFmtId="0" fontId="40" fillId="13" borderId="37" xfId="0" applyFont="1" applyFill="1" applyBorder="1" applyAlignment="1">
      <alignment horizontal="left"/>
    </xf>
    <xf numFmtId="49" fontId="1" fillId="0" borderId="171" xfId="15" applyNumberFormat="1" applyBorder="1" applyAlignment="1" applyProtection="1">
      <alignment horizontal="left"/>
      <protection locked="0"/>
    </xf>
    <xf numFmtId="49" fontId="1" fillId="0" borderId="61" xfId="15" applyNumberFormat="1" applyBorder="1" applyAlignment="1" applyProtection="1">
      <alignment horizontal="left"/>
      <protection locked="0"/>
    </xf>
    <xf numFmtId="0" fontId="49" fillId="0" borderId="23" xfId="15" applyFont="1" applyBorder="1" applyAlignment="1" applyProtection="1">
      <alignment horizontal="right"/>
      <protection locked="0"/>
    </xf>
    <xf numFmtId="0" fontId="49" fillId="0" borderId="188" xfId="15" applyFont="1" applyBorder="1" applyAlignment="1">
      <alignment horizontal="left" vertical="center"/>
    </xf>
    <xf numFmtId="0" fontId="49" fillId="0" borderId="192" xfId="15" applyFont="1" applyBorder="1" applyAlignment="1">
      <alignment horizontal="left" vertical="center"/>
    </xf>
    <xf numFmtId="0" fontId="49" fillId="0" borderId="57" xfId="15" applyFont="1" applyBorder="1" applyAlignment="1">
      <alignment horizontal="center"/>
    </xf>
    <xf numFmtId="0" fontId="49" fillId="0" borderId="56" xfId="15" applyFont="1" applyBorder="1" applyAlignment="1">
      <alignment horizontal="center"/>
    </xf>
    <xf numFmtId="0" fontId="49" fillId="0" borderId="57" xfId="15" applyFont="1" applyBorder="1" applyAlignment="1">
      <alignment horizontal="center" vertical="center"/>
    </xf>
    <xf numFmtId="0" fontId="49" fillId="0" borderId="189" xfId="15" applyFont="1" applyBorder="1" applyAlignment="1">
      <alignment horizontal="center" vertical="center"/>
    </xf>
    <xf numFmtId="0" fontId="49" fillId="0" borderId="199" xfId="15" applyFont="1" applyBorder="1" applyAlignment="1">
      <alignment horizontal="center" vertical="center"/>
    </xf>
    <xf numFmtId="0" fontId="49" fillId="0" borderId="193" xfId="15" applyFont="1" applyBorder="1" applyAlignment="1">
      <alignment horizontal="center" vertical="center"/>
    </xf>
    <xf numFmtId="49" fontId="1" fillId="0" borderId="54" xfId="15" applyNumberFormat="1" applyBorder="1" applyAlignment="1" applyProtection="1">
      <alignment horizontal="left" wrapText="1"/>
      <protection locked="0"/>
    </xf>
    <xf numFmtId="49" fontId="1" fillId="0" borderId="58" xfId="15" applyNumberFormat="1" applyBorder="1" applyAlignment="1" applyProtection="1">
      <alignment horizontal="left" wrapText="1"/>
      <protection locked="0"/>
    </xf>
    <xf numFmtId="49" fontId="1" fillId="0" borderId="62" xfId="15" applyNumberFormat="1" applyBorder="1" applyAlignment="1" applyProtection="1">
      <alignment horizontal="left" wrapText="1"/>
      <protection locked="0"/>
    </xf>
    <xf numFmtId="49" fontId="1" fillId="0" borderId="63" xfId="15" applyNumberFormat="1" applyBorder="1" applyAlignment="1" applyProtection="1">
      <alignment horizontal="left" wrapText="1"/>
      <protection locked="0"/>
    </xf>
    <xf numFmtId="0" fontId="8" fillId="13" borderId="55" xfId="0" applyFont="1" applyFill="1" applyBorder="1" applyAlignment="1">
      <alignment horizontal="left"/>
    </xf>
    <xf numFmtId="0" fontId="8" fillId="13" borderId="58" xfId="0" applyFont="1" applyFill="1" applyBorder="1" applyAlignment="1">
      <alignment horizontal="left"/>
    </xf>
    <xf numFmtId="0" fontId="8" fillId="13" borderId="173" xfId="0" applyFont="1" applyFill="1" applyBorder="1" applyAlignment="1">
      <alignment horizontal="left"/>
    </xf>
    <xf numFmtId="0" fontId="8" fillId="13" borderId="174" xfId="0" applyFont="1" applyFill="1" applyBorder="1" applyAlignment="1">
      <alignment horizontal="left"/>
    </xf>
    <xf numFmtId="49" fontId="1" fillId="0" borderId="199" xfId="15" applyNumberFormat="1" applyBorder="1" applyAlignment="1" applyProtection="1">
      <alignment horizontal="left"/>
      <protection locked="0"/>
    </xf>
    <xf numFmtId="49" fontId="1" fillId="0" borderId="193" xfId="15" applyNumberFormat="1" applyBorder="1" applyAlignment="1" applyProtection="1">
      <alignment horizontal="left"/>
      <protection locked="0"/>
    </xf>
    <xf numFmtId="0" fontId="31" fillId="7" borderId="24" xfId="1" applyFont="1" applyFill="1" applyBorder="1" applyAlignment="1">
      <alignment horizontal="center" vertical="center"/>
    </xf>
    <xf numFmtId="0" fontId="31" fillId="7" borderId="23" xfId="1" applyFont="1" applyFill="1" applyBorder="1" applyAlignment="1">
      <alignment horizontal="center" vertical="center"/>
    </xf>
    <xf numFmtId="0" fontId="49" fillId="0" borderId="118" xfId="15" applyFont="1" applyBorder="1" applyAlignment="1">
      <alignment horizontal="center" vertical="center"/>
    </xf>
    <xf numFmtId="0" fontId="49" fillId="0" borderId="43" xfId="15" applyFont="1" applyBorder="1" applyAlignment="1">
      <alignment horizontal="center" vertical="center"/>
    </xf>
    <xf numFmtId="0" fontId="49" fillId="0" borderId="51" xfId="15" applyFont="1" applyBorder="1" applyAlignment="1">
      <alignment horizontal="center" vertical="center"/>
    </xf>
    <xf numFmtId="0" fontId="49" fillId="0" borderId="38" xfId="15" applyFont="1" applyBorder="1" applyAlignment="1">
      <alignment horizontal="center" vertical="center"/>
    </xf>
    <xf numFmtId="49" fontId="1" fillId="0" borderId="62" xfId="15" applyNumberFormat="1" applyBorder="1" applyAlignment="1" applyProtection="1">
      <alignment horizontal="left"/>
      <protection locked="0"/>
    </xf>
    <xf numFmtId="0" fontId="1" fillId="0" borderId="63" xfId="15" applyBorder="1" applyAlignment="1" applyProtection="1">
      <alignment horizontal="left"/>
      <protection locked="0"/>
    </xf>
    <xf numFmtId="0" fontId="8" fillId="13" borderId="57" xfId="0" applyFont="1" applyFill="1" applyBorder="1" applyAlignment="1">
      <alignment horizontal="left"/>
    </xf>
    <xf numFmtId="0" fontId="8" fillId="13" borderId="56" xfId="0" applyFont="1" applyFill="1" applyBorder="1" applyAlignment="1">
      <alignment horizontal="right"/>
    </xf>
    <xf numFmtId="0" fontId="8" fillId="13" borderId="199" xfId="0" applyFont="1" applyFill="1" applyBorder="1" applyAlignment="1">
      <alignment horizontal="left"/>
    </xf>
    <xf numFmtId="0" fontId="8" fillId="13" borderId="197" xfId="0" applyFont="1" applyFill="1" applyBorder="1" applyAlignment="1">
      <alignment horizontal="right"/>
    </xf>
    <xf numFmtId="0" fontId="49" fillId="0" borderId="125" xfId="15" applyFont="1" applyBorder="1" applyAlignment="1">
      <alignment horizontal="center" vertical="center"/>
    </xf>
    <xf numFmtId="0" fontId="49" fillId="0" borderId="126" xfId="15" applyFont="1" applyBorder="1" applyAlignment="1">
      <alignment horizontal="center" vertical="center"/>
    </xf>
    <xf numFmtId="0" fontId="49" fillId="0" borderId="131" xfId="15" applyFont="1" applyBorder="1" applyAlignment="1">
      <alignment horizontal="left" vertical="center"/>
    </xf>
    <xf numFmtId="0" fontId="49" fillId="0" borderId="127" xfId="15" applyFont="1" applyBorder="1" applyAlignment="1">
      <alignment horizontal="left" vertical="center"/>
    </xf>
    <xf numFmtId="0" fontId="49" fillId="0" borderId="151" xfId="15" applyFont="1" applyBorder="1" applyAlignment="1">
      <alignment horizontal="center" vertical="center"/>
    </xf>
    <xf numFmtId="0" fontId="49" fillId="0" borderId="128" xfId="15" applyFont="1" applyBorder="1" applyAlignment="1">
      <alignment horizontal="center" vertical="center"/>
    </xf>
    <xf numFmtId="0" fontId="49" fillId="0" borderId="187" xfId="15" applyFont="1" applyBorder="1" applyAlignment="1">
      <alignment horizontal="center" vertical="center"/>
    </xf>
    <xf numFmtId="0" fontId="49" fillId="0" borderId="191" xfId="15" applyFont="1" applyBorder="1" applyAlignment="1">
      <alignment horizontal="center" vertical="center"/>
    </xf>
    <xf numFmtId="0" fontId="49" fillId="0" borderId="188" xfId="15" applyFont="1" applyBorder="1" applyAlignment="1">
      <alignment horizontal="center"/>
    </xf>
    <xf numFmtId="0" fontId="49" fillId="0" borderId="189" xfId="15" applyFont="1" applyBorder="1" applyAlignment="1">
      <alignment horizontal="center"/>
    </xf>
    <xf numFmtId="0" fontId="49" fillId="0" borderId="42" xfId="15" applyFont="1" applyBorder="1" applyAlignment="1" applyProtection="1">
      <alignment horizontal="right"/>
      <protection locked="0"/>
    </xf>
    <xf numFmtId="0" fontId="49" fillId="0" borderId="119" xfId="15" applyFont="1" applyBorder="1" applyAlignment="1" applyProtection="1">
      <alignment horizontal="right"/>
      <protection locked="0"/>
    </xf>
    <xf numFmtId="0" fontId="31" fillId="15" borderId="24" xfId="1" applyFont="1" applyFill="1" applyBorder="1" applyAlignment="1">
      <alignment horizontal="center" vertical="center"/>
    </xf>
    <xf numFmtId="0" fontId="31" fillId="15" borderId="23" xfId="1" applyFont="1" applyFill="1" applyBorder="1" applyAlignment="1">
      <alignment horizontal="center" vertical="center"/>
    </xf>
    <xf numFmtId="0" fontId="20" fillId="15" borderId="24" xfId="1" applyFont="1" applyFill="1" applyBorder="1" applyAlignment="1">
      <alignment horizontal="center"/>
    </xf>
    <xf numFmtId="0" fontId="22" fillId="16" borderId="23" xfId="1" applyFont="1" applyFill="1" applyBorder="1" applyAlignment="1">
      <alignment horizontal="left" vertical="center"/>
    </xf>
    <xf numFmtId="0" fontId="49" fillId="0" borderId="186" xfId="15" applyFont="1" applyBorder="1" applyAlignment="1">
      <alignment horizontal="center"/>
    </xf>
    <xf numFmtId="0" fontId="8" fillId="16" borderId="55" xfId="0" applyFont="1" applyFill="1" applyBorder="1" applyAlignment="1">
      <alignment horizontal="left"/>
    </xf>
    <xf numFmtId="0" fontId="8" fillId="16" borderId="58" xfId="0" applyFont="1" applyFill="1" applyBorder="1" applyAlignment="1">
      <alignment horizontal="left"/>
    </xf>
    <xf numFmtId="0" fontId="8" fillId="16" borderId="172" xfId="0" applyFont="1" applyFill="1" applyBorder="1" applyAlignment="1">
      <alignment horizontal="right"/>
    </xf>
    <xf numFmtId="0" fontId="8" fillId="16" borderId="173" xfId="0" applyFont="1" applyFill="1" applyBorder="1" applyAlignment="1">
      <alignment horizontal="right"/>
    </xf>
    <xf numFmtId="0" fontId="8" fillId="16" borderId="173" xfId="0" applyFont="1" applyFill="1" applyBorder="1" applyAlignment="1">
      <alignment horizontal="left"/>
    </xf>
    <xf numFmtId="0" fontId="8" fillId="16" borderId="199" xfId="0" applyFont="1" applyFill="1" applyBorder="1" applyAlignment="1">
      <alignment horizontal="left"/>
    </xf>
    <xf numFmtId="0" fontId="8" fillId="16" borderId="197" xfId="0" applyFont="1" applyFill="1" applyBorder="1" applyAlignment="1">
      <alignment horizontal="right"/>
    </xf>
    <xf numFmtId="0" fontId="8" fillId="16" borderId="174" xfId="0" applyFont="1" applyFill="1" applyBorder="1" applyAlignment="1">
      <alignment horizontal="left"/>
    </xf>
    <xf numFmtId="0" fontId="8" fillId="16" borderId="54" xfId="0" applyFont="1" applyFill="1" applyBorder="1" applyAlignment="1">
      <alignment horizontal="right"/>
    </xf>
    <xf numFmtId="0" fontId="8" fillId="16" borderId="55" xfId="0" applyFont="1" applyFill="1" applyBorder="1" applyAlignment="1">
      <alignment horizontal="right"/>
    </xf>
    <xf numFmtId="0" fontId="8" fillId="16" borderId="57" xfId="0" applyFont="1" applyFill="1" applyBorder="1" applyAlignment="1">
      <alignment horizontal="left"/>
    </xf>
    <xf numFmtId="0" fontId="8" fillId="16" borderId="56" xfId="0" applyFont="1" applyFill="1" applyBorder="1" applyAlignment="1">
      <alignment horizontal="right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8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8" fillId="9" borderId="50" xfId="0" applyFont="1" applyFill="1" applyBorder="1" applyAlignment="1" applyProtection="1">
      <alignment horizontal="center" vertical="center"/>
      <protection locked="0"/>
    </xf>
    <xf numFmtId="0" fontId="8" fillId="9" borderId="48" xfId="0" applyFont="1" applyFill="1" applyBorder="1" applyAlignment="1" applyProtection="1">
      <alignment horizontal="center" vertical="center"/>
      <protection locked="0"/>
    </xf>
    <xf numFmtId="0" fontId="8" fillId="9" borderId="118" xfId="0" applyFont="1" applyFill="1" applyBorder="1" applyAlignment="1" applyProtection="1">
      <alignment horizontal="center" vertical="center"/>
      <protection locked="0"/>
    </xf>
    <xf numFmtId="0" fontId="8" fillId="9" borderId="119" xfId="0" applyFont="1" applyFill="1" applyBorder="1" applyAlignment="1" applyProtection="1">
      <alignment horizontal="center" vertical="center"/>
      <protection locked="0"/>
    </xf>
    <xf numFmtId="0" fontId="14" fillId="9" borderId="50" xfId="0" applyFont="1" applyFill="1" applyBorder="1" applyAlignment="1" applyProtection="1">
      <alignment horizontal="center" vertical="center"/>
      <protection locked="0"/>
    </xf>
    <xf numFmtId="0" fontId="14" fillId="9" borderId="48" xfId="0" applyFont="1" applyFill="1" applyBorder="1" applyAlignment="1" applyProtection="1">
      <alignment horizontal="center" vertical="center"/>
      <protection locked="0"/>
    </xf>
    <xf numFmtId="0" fontId="9" fillId="7" borderId="54" xfId="0" applyFont="1" applyFill="1" applyBorder="1" applyAlignment="1">
      <alignment horizontal="center" vertical="center"/>
    </xf>
    <xf numFmtId="0" fontId="9" fillId="7" borderId="57" xfId="0" applyFont="1" applyFill="1" applyBorder="1" applyAlignment="1">
      <alignment horizontal="center" vertical="center"/>
    </xf>
    <xf numFmtId="0" fontId="11" fillId="0" borderId="41" xfId="1" applyNumberFormat="1" applyFont="1" applyBorder="1" applyAlignment="1">
      <alignment horizontal="center" wrapText="1"/>
    </xf>
    <xf numFmtId="0" fontId="14" fillId="7" borderId="55" xfId="0" applyFont="1" applyFill="1" applyBorder="1" applyAlignment="1">
      <alignment horizontal="center" wrapText="1"/>
    </xf>
    <xf numFmtId="0" fontId="14" fillId="9" borderId="55" xfId="0" applyFont="1" applyFill="1" applyBorder="1" applyAlignment="1">
      <alignment horizontal="center" wrapText="1"/>
    </xf>
    <xf numFmtId="0" fontId="58" fillId="0" borderId="41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11" fillId="0" borderId="44" xfId="1" applyNumberFormat="1" applyFont="1" applyBorder="1" applyAlignment="1">
      <alignment horizontal="center" wrapText="1"/>
    </xf>
    <xf numFmtId="0" fontId="11" fillId="0" borderId="37" xfId="1" applyNumberFormat="1" applyFont="1" applyBorder="1" applyAlignment="1">
      <alignment horizontal="center" wrapText="1"/>
    </xf>
    <xf numFmtId="0" fontId="22" fillId="6" borderId="23" xfId="1" applyFont="1" applyFill="1" applyBorder="1" applyAlignment="1">
      <alignment horizontal="right" vertical="center"/>
    </xf>
    <xf numFmtId="16" fontId="43" fillId="13" borderId="55" xfId="6" applyNumberFormat="1" applyFont="1" applyFill="1" applyBorder="1" applyAlignment="1" applyProtection="1">
      <alignment horizontal="center" vertical="center"/>
      <protection locked="0"/>
    </xf>
    <xf numFmtId="16" fontId="43" fillId="13" borderId="167" xfId="6" applyNumberFormat="1" applyFont="1" applyFill="1" applyBorder="1" applyAlignment="1" applyProtection="1">
      <alignment horizontal="center" vertical="center"/>
      <protection locked="0"/>
    </xf>
    <xf numFmtId="0" fontId="43" fillId="13" borderId="44" xfId="6" applyFont="1" applyFill="1" applyBorder="1" applyAlignment="1" applyProtection="1">
      <alignment horizontal="center" vertical="center"/>
      <protection locked="0"/>
    </xf>
    <xf numFmtId="0" fontId="43" fillId="13" borderId="41" xfId="6" applyFont="1" applyFill="1" applyBorder="1" applyAlignment="1" applyProtection="1">
      <alignment horizontal="center" vertical="center"/>
      <protection locked="0"/>
    </xf>
    <xf numFmtId="0" fontId="43" fillId="13" borderId="54" xfId="6" applyFont="1" applyFill="1" applyBorder="1" applyAlignment="1" applyProtection="1">
      <alignment horizontal="center" vertical="center"/>
      <protection locked="0"/>
    </xf>
    <xf numFmtId="0" fontId="43" fillId="13" borderId="55" xfId="6" applyFont="1" applyFill="1" applyBorder="1" applyAlignment="1" applyProtection="1">
      <alignment horizontal="center" vertical="center"/>
      <protection locked="0"/>
    </xf>
    <xf numFmtId="16" fontId="43" fillId="13" borderId="41" xfId="6" applyNumberFormat="1" applyFont="1" applyFill="1" applyBorder="1" applyAlignment="1" applyProtection="1">
      <alignment horizontal="center" vertical="center"/>
      <protection locked="0"/>
    </xf>
    <xf numFmtId="16" fontId="43" fillId="13" borderId="217" xfId="6" applyNumberFormat="1" applyFont="1" applyFill="1" applyBorder="1" applyAlignment="1" applyProtection="1">
      <alignment horizontal="center" vertical="center"/>
      <protection locked="0"/>
    </xf>
    <xf numFmtId="0" fontId="21" fillId="13" borderId="175" xfId="6" applyFont="1" applyFill="1" applyBorder="1" applyAlignment="1" applyProtection="1">
      <alignment horizontal="center" vertical="center"/>
      <protection locked="0"/>
    </xf>
    <xf numFmtId="0" fontId="21" fillId="13" borderId="59" xfId="6" applyFont="1" applyFill="1" applyBorder="1" applyAlignment="1" applyProtection="1">
      <alignment horizontal="center" vertical="center"/>
      <protection locked="0"/>
    </xf>
    <xf numFmtId="0" fontId="21" fillId="13" borderId="171" xfId="6" applyFont="1" applyFill="1" applyBorder="1" applyAlignment="1" applyProtection="1">
      <alignment horizontal="center" vertical="center"/>
      <protection locked="0"/>
    </xf>
    <xf numFmtId="0" fontId="14" fillId="13" borderId="54" xfId="0" applyFont="1" applyFill="1" applyBorder="1" applyAlignment="1">
      <alignment horizontal="right"/>
    </xf>
    <xf numFmtId="0" fontId="14" fillId="13" borderId="55" xfId="0" applyFont="1" applyFill="1" applyBorder="1" applyAlignment="1">
      <alignment horizontal="right"/>
    </xf>
    <xf numFmtId="0" fontId="14" fillId="13" borderId="55" xfId="0" applyFont="1" applyFill="1" applyBorder="1" applyAlignment="1">
      <alignment horizontal="left"/>
    </xf>
    <xf numFmtId="0" fontId="14" fillId="13" borderId="58" xfId="0" applyFont="1" applyFill="1" applyBorder="1" applyAlignment="1">
      <alignment horizontal="left"/>
    </xf>
    <xf numFmtId="0" fontId="14" fillId="13" borderId="45" xfId="0" applyFont="1" applyFill="1" applyBorder="1" applyAlignment="1">
      <alignment horizontal="left"/>
    </xf>
    <xf numFmtId="0" fontId="14" fillId="13" borderId="38" xfId="0" applyFont="1" applyFill="1" applyBorder="1" applyAlignment="1">
      <alignment horizontal="left"/>
    </xf>
    <xf numFmtId="0" fontId="14" fillId="13" borderId="51" xfId="0" applyFont="1" applyFill="1" applyBorder="1" applyAlignment="1">
      <alignment horizontal="right"/>
    </xf>
    <xf numFmtId="0" fontId="14" fillId="13" borderId="45" xfId="0" applyFont="1" applyFill="1" applyBorder="1" applyAlignment="1">
      <alignment horizontal="right"/>
    </xf>
    <xf numFmtId="0" fontId="7" fillId="8" borderId="24" xfId="1" applyFont="1" applyFill="1" applyBorder="1" applyAlignment="1">
      <alignment horizontal="center"/>
    </xf>
    <xf numFmtId="0" fontId="43" fillId="13" borderId="55" xfId="6" applyFont="1" applyFill="1" applyBorder="1" applyAlignment="1" applyProtection="1">
      <alignment horizontal="center" vertical="center"/>
    </xf>
    <xf numFmtId="0" fontId="21" fillId="13" borderId="168" xfId="6" applyFont="1" applyFill="1" applyBorder="1" applyAlignment="1">
      <alignment horizontal="center" vertical="center"/>
    </xf>
    <xf numFmtId="0" fontId="21" fillId="13" borderId="169" xfId="6" applyFont="1" applyFill="1" applyBorder="1" applyAlignment="1">
      <alignment horizontal="center" vertical="center"/>
    </xf>
    <xf numFmtId="0" fontId="43" fillId="13" borderId="166" xfId="6" applyFont="1" applyFill="1" applyBorder="1" applyAlignment="1" applyProtection="1">
      <alignment horizontal="center" vertical="center"/>
    </xf>
    <xf numFmtId="0" fontId="21" fillId="13" borderId="175" xfId="6" applyFont="1" applyFill="1" applyBorder="1" applyAlignment="1" applyProtection="1">
      <alignment horizontal="center"/>
      <protection locked="0"/>
    </xf>
    <xf numFmtId="0" fontId="21" fillId="13" borderId="59" xfId="6" applyFont="1" applyFill="1" applyBorder="1" applyAlignment="1" applyProtection="1">
      <alignment horizontal="center"/>
      <protection locked="0"/>
    </xf>
    <xf numFmtId="0" fontId="21" fillId="13" borderId="171" xfId="6" applyFont="1" applyFill="1" applyBorder="1" applyAlignment="1" applyProtection="1">
      <alignment horizontal="center"/>
      <protection locked="0"/>
    </xf>
    <xf numFmtId="0" fontId="43" fillId="13" borderId="167" xfId="6" applyFont="1" applyFill="1" applyBorder="1" applyAlignment="1" applyProtection="1">
      <alignment horizontal="center" vertical="center"/>
      <protection locked="0"/>
    </xf>
    <xf numFmtId="0" fontId="43" fillId="13" borderId="218" xfId="6" applyFont="1" applyFill="1" applyBorder="1" applyAlignment="1" applyProtection="1">
      <alignment horizontal="center" vertical="center"/>
    </xf>
    <xf numFmtId="0" fontId="43" fillId="13" borderId="41" xfId="6" applyFont="1" applyFill="1" applyBorder="1" applyAlignment="1" applyProtection="1">
      <alignment horizontal="center" vertical="center"/>
    </xf>
    <xf numFmtId="0" fontId="21" fillId="13" borderId="44" xfId="6" applyFont="1" applyFill="1" applyBorder="1" applyAlignment="1" applyProtection="1">
      <alignment horizontal="center" vertical="center"/>
    </xf>
    <xf numFmtId="0" fontId="21" fillId="13" borderId="41" xfId="6" applyFont="1" applyFill="1" applyBorder="1" applyAlignment="1" applyProtection="1">
      <alignment horizontal="center" vertical="center"/>
    </xf>
    <xf numFmtId="0" fontId="21" fillId="0" borderId="62" xfId="6" applyFont="1" applyBorder="1" applyAlignment="1" applyProtection="1">
      <alignment horizontal="center" vertical="center"/>
    </xf>
    <xf numFmtId="0" fontId="21" fillId="0" borderId="214" xfId="6" applyFont="1" applyBorder="1" applyAlignment="1" applyProtection="1">
      <alignment horizontal="center" vertical="center"/>
    </xf>
    <xf numFmtId="0" fontId="43" fillId="13" borderId="42" xfId="6" applyFont="1" applyFill="1" applyBorder="1" applyAlignment="1" applyProtection="1">
      <alignment horizontal="center" vertical="center"/>
    </xf>
    <xf numFmtId="16" fontId="43" fillId="6" borderId="42" xfId="6" applyNumberFormat="1" applyFont="1" applyFill="1" applyBorder="1" applyAlignment="1" applyProtection="1">
      <alignment horizontal="center" vertical="center"/>
      <protection locked="0"/>
    </xf>
    <xf numFmtId="16" fontId="43" fillId="6" borderId="215" xfId="6" applyNumberFormat="1" applyFont="1" applyFill="1" applyBorder="1" applyAlignment="1" applyProtection="1">
      <alignment horizontal="center" vertical="center"/>
      <protection locked="0"/>
    </xf>
    <xf numFmtId="0" fontId="43" fillId="13" borderId="216" xfId="6" applyFont="1" applyFill="1" applyBorder="1" applyAlignment="1" applyProtection="1">
      <alignment horizontal="right" vertical="center"/>
    </xf>
    <xf numFmtId="0" fontId="43" fillId="13" borderId="42" xfId="6" applyFont="1" applyFill="1" applyBorder="1" applyAlignment="1" applyProtection="1">
      <alignment horizontal="right" vertical="center"/>
    </xf>
    <xf numFmtId="3" fontId="43" fillId="6" borderId="42" xfId="6" applyNumberFormat="1" applyFont="1" applyFill="1" applyBorder="1" applyAlignment="1" applyProtection="1">
      <alignment horizontal="center" vertical="center"/>
      <protection locked="0"/>
    </xf>
    <xf numFmtId="0" fontId="43" fillId="6" borderId="118" xfId="6" applyFont="1" applyFill="1" applyBorder="1" applyAlignment="1" applyProtection="1">
      <alignment horizontal="center" vertical="center"/>
      <protection locked="0"/>
    </xf>
    <xf numFmtId="0" fontId="43" fillId="6" borderId="42" xfId="6" applyFont="1" applyFill="1" applyBorder="1" applyAlignment="1" applyProtection="1">
      <alignment horizontal="center" vertical="center"/>
      <protection locked="0"/>
    </xf>
    <xf numFmtId="0" fontId="43" fillId="13" borderId="216" xfId="6" applyFont="1" applyFill="1" applyBorder="1" applyAlignment="1" applyProtection="1">
      <alignment horizontal="center" vertical="center"/>
    </xf>
    <xf numFmtId="0" fontId="21" fillId="13" borderId="168" xfId="6" applyFont="1" applyFill="1" applyBorder="1" applyAlignment="1" applyProtection="1">
      <alignment horizontal="center" vertical="center"/>
    </xf>
    <xf numFmtId="0" fontId="21" fillId="13" borderId="169" xfId="6" applyFont="1" applyFill="1" applyBorder="1" applyAlignment="1" applyProtection="1">
      <alignment horizontal="center" vertical="center"/>
    </xf>
    <xf numFmtId="0" fontId="21" fillId="13" borderId="175" xfId="6" applyFont="1" applyFill="1" applyBorder="1" applyAlignment="1" applyProtection="1">
      <alignment horizontal="center"/>
    </xf>
    <xf numFmtId="0" fontId="21" fillId="13" borderId="59" xfId="6" applyFont="1" applyFill="1" applyBorder="1" applyAlignment="1" applyProtection="1">
      <alignment horizontal="center"/>
    </xf>
    <xf numFmtId="0" fontId="21" fillId="13" borderId="171" xfId="6" applyFont="1" applyFill="1" applyBorder="1" applyAlignment="1" applyProtection="1">
      <alignment horizontal="center"/>
    </xf>
    <xf numFmtId="0" fontId="66" fillId="7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22" fillId="6" borderId="0" xfId="1" applyFont="1" applyFill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4" fillId="0" borderId="90" xfId="0" applyFont="1" applyBorder="1" applyAlignment="1" applyProtection="1">
      <alignment horizontal="center" vertical="center"/>
      <protection locked="0"/>
    </xf>
    <xf numFmtId="0" fontId="8" fillId="13" borderId="10" xfId="0" applyFont="1" applyFill="1" applyBorder="1" applyAlignment="1" applyProtection="1">
      <alignment horizontal="left"/>
      <protection locked="0"/>
    </xf>
    <xf numFmtId="0" fontId="8" fillId="13" borderId="203" xfId="0" applyFont="1" applyFill="1" applyBorder="1" applyAlignment="1" applyProtection="1">
      <alignment horizontal="left"/>
      <protection locked="0"/>
    </xf>
    <xf numFmtId="0" fontId="8" fillId="13" borderId="15" xfId="0" applyFont="1" applyFill="1" applyBorder="1" applyAlignment="1" applyProtection="1">
      <alignment horizontal="right"/>
      <protection locked="0"/>
    </xf>
    <xf numFmtId="0" fontId="8" fillId="13" borderId="10" xfId="0" applyFont="1" applyFill="1" applyBorder="1" applyAlignment="1" applyProtection="1">
      <alignment horizontal="right"/>
      <protection locked="0"/>
    </xf>
    <xf numFmtId="0" fontId="8" fillId="13" borderId="204" xfId="0" applyFont="1" applyFill="1" applyBorder="1" applyAlignment="1" applyProtection="1">
      <alignment horizontal="right"/>
      <protection locked="0"/>
    </xf>
    <xf numFmtId="0" fontId="8" fillId="13" borderId="103" xfId="0" applyFont="1" applyFill="1" applyBorder="1" applyAlignment="1" applyProtection="1">
      <alignment horizontal="right"/>
      <protection locked="0"/>
    </xf>
    <xf numFmtId="0" fontId="8" fillId="13" borderId="103" xfId="0" applyFont="1" applyFill="1" applyBorder="1" applyAlignment="1" applyProtection="1">
      <alignment horizontal="left"/>
      <protection locked="0"/>
    </xf>
    <xf numFmtId="0" fontId="8" fillId="13" borderId="205" xfId="0" applyFont="1" applyFill="1" applyBorder="1" applyAlignment="1" applyProtection="1">
      <alignment horizontal="left"/>
      <protection locked="0"/>
    </xf>
    <xf numFmtId="0" fontId="8" fillId="13" borderId="10" xfId="0" applyFont="1" applyFill="1" applyBorder="1" applyAlignment="1" applyProtection="1">
      <alignment horizontal="center"/>
      <protection locked="0"/>
    </xf>
    <xf numFmtId="0" fontId="8" fillId="13" borderId="203" xfId="0" applyFont="1" applyFill="1" applyBorder="1" applyAlignment="1" applyProtection="1">
      <alignment horizontal="center"/>
      <protection locked="0"/>
    </xf>
    <xf numFmtId="0" fontId="8" fillId="13" borderId="103" xfId="0" applyFont="1" applyFill="1" applyBorder="1" applyAlignment="1" applyProtection="1">
      <alignment horizontal="center"/>
      <protection locked="0"/>
    </xf>
    <xf numFmtId="0" fontId="8" fillId="13" borderId="20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1" applyFont="1" applyFill="1" applyAlignment="1" applyProtection="1">
      <protection locked="0"/>
    </xf>
    <xf numFmtId="0" fontId="20" fillId="7" borderId="24" xfId="1" applyFont="1" applyFill="1" applyBorder="1" applyAlignment="1" applyProtection="1">
      <alignment horizontal="left"/>
      <protection locked="0"/>
    </xf>
    <xf numFmtId="0" fontId="10" fillId="6" borderId="24" xfId="1" applyFont="1" applyFill="1" applyBorder="1" applyAlignment="1" applyProtection="1">
      <protection locked="0"/>
    </xf>
    <xf numFmtId="0" fontId="11" fillId="6" borderId="24" xfId="1" applyFont="1" applyFill="1" applyBorder="1" applyAlignment="1" applyProtection="1">
      <protection locked="0"/>
    </xf>
    <xf numFmtId="0" fontId="11" fillId="6" borderId="25" xfId="1" applyFont="1" applyFill="1" applyBorder="1" applyAlignment="1" applyProtection="1">
      <protection locked="0"/>
    </xf>
    <xf numFmtId="0" fontId="11" fillId="0" borderId="0" xfId="1" applyFont="1" applyFill="1" applyAlignment="1" applyProtection="1">
      <protection locked="0"/>
    </xf>
    <xf numFmtId="0" fontId="3" fillId="0" borderId="0" xfId="1" applyFill="1" applyAlignment="1" applyProtection="1">
      <protection locked="0"/>
    </xf>
    <xf numFmtId="0" fontId="0" fillId="0" borderId="0" xfId="0" applyFill="1" applyProtection="1">
      <protection locked="0"/>
    </xf>
    <xf numFmtId="0" fontId="25" fillId="0" borderId="0" xfId="1" applyFont="1" applyFill="1" applyAlignment="1" applyProtection="1">
      <protection locked="0"/>
    </xf>
    <xf numFmtId="0" fontId="63" fillId="7" borderId="0" xfId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Protection="1">
      <protection locked="0"/>
    </xf>
    <xf numFmtId="0" fontId="22" fillId="6" borderId="0" xfId="1" applyFont="1" applyFill="1" applyBorder="1" applyAlignment="1" applyProtection="1">
      <alignment horizontal="right" vertical="center"/>
      <protection locked="0"/>
    </xf>
    <xf numFmtId="0" fontId="22" fillId="6" borderId="0" xfId="1" applyFont="1" applyFill="1" applyBorder="1" applyAlignment="1" applyProtection="1">
      <protection locked="0"/>
    </xf>
    <xf numFmtId="0" fontId="3" fillId="6" borderId="48" xfId="1" applyFill="1" applyBorder="1" applyAlignment="1" applyProtection="1">
      <protection locked="0"/>
    </xf>
    <xf numFmtId="0" fontId="3" fillId="0" borderId="0" xfId="1" applyFill="1" applyBorder="1" applyAlignment="1" applyProtection="1">
      <protection locked="0"/>
    </xf>
    <xf numFmtId="0" fontId="25" fillId="0" borderId="47" xfId="1" applyFont="1" applyFill="1" applyBorder="1" applyAlignment="1" applyProtection="1">
      <protection locked="0"/>
    </xf>
    <xf numFmtId="0" fontId="25" fillId="0" borderId="23" xfId="1" applyFont="1" applyFill="1" applyBorder="1" applyAlignment="1" applyProtection="1">
      <protection locked="0"/>
    </xf>
    <xf numFmtId="0" fontId="25" fillId="0" borderId="26" xfId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center" vertical="center"/>
      <protection locked="0"/>
    </xf>
    <xf numFmtId="0" fontId="64" fillId="0" borderId="73" xfId="0" applyFont="1" applyBorder="1" applyAlignment="1" applyProtection="1">
      <alignment horizontal="center" vertical="center"/>
      <protection locked="0"/>
    </xf>
    <xf numFmtId="0" fontId="64" fillId="0" borderId="74" xfId="0" applyFont="1" applyBorder="1" applyAlignment="1" applyProtection="1">
      <alignment horizontal="center" vertical="center"/>
      <protection locked="0"/>
    </xf>
    <xf numFmtId="0" fontId="64" fillId="0" borderId="91" xfId="0" applyFont="1" applyBorder="1" applyAlignment="1" applyProtection="1">
      <alignment horizontal="center" vertical="center"/>
      <protection locked="0"/>
    </xf>
    <xf numFmtId="0" fontId="64" fillId="0" borderId="94" xfId="0" applyFont="1" applyBorder="1" applyAlignment="1" applyProtection="1">
      <alignment horizontal="center" vertical="center"/>
      <protection locked="0"/>
    </xf>
    <xf numFmtId="0" fontId="64" fillId="0" borderId="89" xfId="0" applyFont="1" applyBorder="1" applyAlignment="1" applyProtection="1">
      <alignment horizontal="center" vertical="center"/>
      <protection locked="0"/>
    </xf>
    <xf numFmtId="0" fontId="64" fillId="0" borderId="75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vertical="center"/>
      <protection locked="0"/>
    </xf>
    <xf numFmtId="174" fontId="5" fillId="0" borderId="0" xfId="5" applyNumberFormat="1" applyFont="1" applyProtection="1">
      <protection locked="0"/>
    </xf>
    <xf numFmtId="169" fontId="5" fillId="0" borderId="0" xfId="5" applyNumberFormat="1" applyFont="1" applyProtection="1">
      <protection locked="0"/>
    </xf>
    <xf numFmtId="0" fontId="6" fillId="0" borderId="70" xfId="0" applyFont="1" applyBorder="1" applyAlignment="1" applyProtection="1">
      <alignment vertical="center"/>
      <protection locked="0"/>
    </xf>
    <xf numFmtId="0" fontId="6" fillId="0" borderId="86" xfId="0" applyFont="1" applyBorder="1" applyAlignment="1" applyProtection="1">
      <alignment vertical="center"/>
      <protection locked="0"/>
    </xf>
    <xf numFmtId="0" fontId="51" fillId="0" borderId="79" xfId="0" applyFont="1" applyBorder="1" applyAlignment="1" applyProtection="1">
      <alignment vertical="center"/>
      <protection locked="0"/>
    </xf>
    <xf numFmtId="174" fontId="5" fillId="0" borderId="0" xfId="0" applyNumberFormat="1" applyFont="1" applyProtection="1">
      <protection locked="0"/>
    </xf>
    <xf numFmtId="169" fontId="5" fillId="0" borderId="0" xfId="0" applyNumberFormat="1" applyFont="1" applyProtection="1">
      <protection locked="0"/>
    </xf>
    <xf numFmtId="0" fontId="5" fillId="0" borderId="20" xfId="0" applyFont="1" applyBorder="1" applyProtection="1"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 applyProtection="1">
      <alignment horizontal="center" vertical="center"/>
      <protection locked="0"/>
    </xf>
    <xf numFmtId="0" fontId="64" fillId="0" borderId="96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4" fillId="0" borderId="92" xfId="0" applyFont="1" applyBorder="1" applyAlignment="1" applyProtection="1">
      <alignment horizontal="center" vertical="center"/>
      <protection locked="0"/>
    </xf>
    <xf numFmtId="0" fontId="64" fillId="0" borderId="93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protection locked="0"/>
    </xf>
  </cellXfs>
  <cellStyles count="17">
    <cellStyle name="Dato" xfId="10"/>
    <cellStyle name="Fast" xfId="11"/>
    <cellStyle name="I alt" xfId="12"/>
    <cellStyle name="Komma" xfId="5" builtinId="3"/>
    <cellStyle name="Komma 2" xfId="7"/>
    <cellStyle name="Komma0" xfId="13"/>
    <cellStyle name="Link" xfId="3" builtinId="8"/>
    <cellStyle name="Normal" xfId="0" builtinId="0"/>
    <cellStyle name="Normal 2" xfId="2"/>
    <cellStyle name="Normal 2 2" xfId="6"/>
    <cellStyle name="Normal 3" xfId="1"/>
    <cellStyle name="Normal 4" xfId="4"/>
    <cellStyle name="Normal 5" xfId="15"/>
    <cellStyle name="Procent" xfId="16" builtinId="5"/>
    <cellStyle name="Procent 2" xfId="8"/>
    <cellStyle name="Valuta 2" xfId="9"/>
    <cellStyle name="Valuta0" xfId="14"/>
  </cellStyles>
  <dxfs count="3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numFmt numFmtId="176" formatCode="&quot;udført&quot;"/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873125</xdr:colOff>
      <xdr:row>2</xdr:row>
      <xdr:rowOff>355600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171450" y="209550"/>
          <a:ext cx="844550" cy="717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1857375</xdr:colOff>
      <xdr:row>1</xdr:row>
      <xdr:rowOff>28575</xdr:rowOff>
    </xdr:from>
    <xdr:to>
      <xdr:col>2</xdr:col>
      <xdr:colOff>3800476</xdr:colOff>
      <xdr:row>2</xdr:row>
      <xdr:rowOff>371881</xdr:rowOff>
    </xdr:to>
    <xdr:pic>
      <xdr:nvPicPr>
        <xdr:cNvPr id="3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9550"/>
          <a:ext cx="1943101" cy="73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304800</xdr:colOff>
      <xdr:row>1</xdr:row>
      <xdr:rowOff>28575</xdr:rowOff>
    </xdr:from>
    <xdr:to>
      <xdr:col>24</xdr:col>
      <xdr:colOff>447675</xdr:colOff>
      <xdr:row>2</xdr:row>
      <xdr:rowOff>287095</xdr:rowOff>
    </xdr:to>
    <xdr:pic>
      <xdr:nvPicPr>
        <xdr:cNvPr id="2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14300"/>
          <a:ext cx="2019300" cy="582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1</xdr:row>
      <xdr:rowOff>28575</xdr:rowOff>
    </xdr:from>
    <xdr:to>
      <xdr:col>3</xdr:col>
      <xdr:colOff>19049</xdr:colOff>
      <xdr:row>2</xdr:row>
      <xdr:rowOff>295275</xdr:rowOff>
    </xdr:to>
    <xdr:pic>
      <xdr:nvPicPr>
        <xdr:cNvPr id="3" name="Billed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219074" y="209550"/>
          <a:ext cx="771525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304800</xdr:colOff>
      <xdr:row>1</xdr:row>
      <xdr:rowOff>28575</xdr:rowOff>
    </xdr:from>
    <xdr:to>
      <xdr:col>26</xdr:col>
      <xdr:colOff>485775</xdr:colOff>
      <xdr:row>2</xdr:row>
      <xdr:rowOff>287095</xdr:rowOff>
    </xdr:to>
    <xdr:pic>
      <xdr:nvPicPr>
        <xdr:cNvPr id="2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14300"/>
          <a:ext cx="2019300" cy="582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1</xdr:row>
      <xdr:rowOff>28575</xdr:rowOff>
    </xdr:from>
    <xdr:to>
      <xdr:col>3</xdr:col>
      <xdr:colOff>57149</xdr:colOff>
      <xdr:row>2</xdr:row>
      <xdr:rowOff>295275</xdr:rowOff>
    </xdr:to>
    <xdr:pic>
      <xdr:nvPicPr>
        <xdr:cNvPr id="3" name="Billed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219074" y="114300"/>
          <a:ext cx="771525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238125</xdr:colOff>
      <xdr:row>2</xdr:row>
      <xdr:rowOff>400050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371475" y="95250"/>
          <a:ext cx="89535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1323975</xdr:colOff>
      <xdr:row>1</xdr:row>
      <xdr:rowOff>28575</xdr:rowOff>
    </xdr:from>
    <xdr:to>
      <xdr:col>5</xdr:col>
      <xdr:colOff>1619251</xdr:colOff>
      <xdr:row>3</xdr:row>
      <xdr:rowOff>406</xdr:rowOff>
    </xdr:to>
    <xdr:pic>
      <xdr:nvPicPr>
        <xdr:cNvPr id="3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85725"/>
          <a:ext cx="1943101" cy="82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933450</xdr:colOff>
      <xdr:row>2</xdr:row>
      <xdr:rowOff>390525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342900" y="200025"/>
          <a:ext cx="895350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38100</xdr:colOff>
      <xdr:row>1</xdr:row>
      <xdr:rowOff>28575</xdr:rowOff>
    </xdr:from>
    <xdr:to>
      <xdr:col>6</xdr:col>
      <xdr:colOff>1</xdr:colOff>
      <xdr:row>2</xdr:row>
      <xdr:rowOff>409981</xdr:rowOff>
    </xdr:to>
    <xdr:pic>
      <xdr:nvPicPr>
        <xdr:cNvPr id="3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209550"/>
          <a:ext cx="1924051" cy="82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352425</xdr:colOff>
      <xdr:row>11</xdr:row>
      <xdr:rowOff>971550</xdr:rowOff>
    </xdr:from>
    <xdr:to>
      <xdr:col>9</xdr:col>
      <xdr:colOff>409575</xdr:colOff>
      <xdr:row>11</xdr:row>
      <xdr:rowOff>1952625</xdr:rowOff>
    </xdr:to>
    <xdr:sp macro="" textlink="">
      <xdr:nvSpPr>
        <xdr:cNvPr id="4" name="Tekstboks 3"/>
        <xdr:cNvSpPr txBox="1"/>
      </xdr:nvSpPr>
      <xdr:spPr>
        <a:xfrm>
          <a:off x="10229850" y="3371850"/>
          <a:ext cx="14287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Arial" panose="020B0604020202020204" pitchFamily="34" charset="0"/>
              <a:cs typeface="Arial" panose="020B0604020202020204" pitchFamily="34" charset="0"/>
            </a:rPr>
            <a:t>Brug evt. tekstboks</a:t>
          </a:r>
        </a:p>
      </xdr:txBody>
    </xdr:sp>
    <xdr:clientData/>
  </xdr:twoCellAnchor>
  <xdr:twoCellAnchor>
    <xdr:from>
      <xdr:col>1</xdr:col>
      <xdr:colOff>47625</xdr:colOff>
      <xdr:row>11</xdr:row>
      <xdr:rowOff>28575</xdr:rowOff>
    </xdr:from>
    <xdr:to>
      <xdr:col>5</xdr:col>
      <xdr:colOff>847725</xdr:colOff>
      <xdr:row>11</xdr:row>
      <xdr:rowOff>4905375</xdr:rowOff>
    </xdr:to>
    <xdr:sp macro="" textlink="">
      <xdr:nvSpPr>
        <xdr:cNvPr id="5" name="Tekstboks 4"/>
        <xdr:cNvSpPr txBox="1"/>
      </xdr:nvSpPr>
      <xdr:spPr>
        <a:xfrm>
          <a:off x="352425" y="2428875"/>
          <a:ext cx="8782050" cy="487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Brug evt. tekstboks</a:t>
          </a:r>
          <a:endParaRPr lang="da-DK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161056</xdr:colOff>
      <xdr:row>22</xdr:row>
      <xdr:rowOff>0</xdr:rowOff>
    </xdr:from>
    <xdr:ext cx="9687794" cy="2524125"/>
    <xdr:sp macro="" textlink="">
      <xdr:nvSpPr>
        <xdr:cNvPr id="2" name="Tekstboks 1"/>
        <xdr:cNvSpPr txBox="1"/>
      </xdr:nvSpPr>
      <xdr:spPr>
        <a:xfrm>
          <a:off x="342031" y="4362450"/>
          <a:ext cx="9687794" cy="2524125"/>
        </a:xfrm>
        <a:prstGeom prst="rect">
          <a:avLst/>
        </a:prstGeom>
        <a:solidFill>
          <a:sysClr val="window" lastClr="FFFFFF"/>
        </a:solidFill>
        <a:ln w="25400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/>
            <a:t>Kommentar: </a:t>
          </a:r>
        </a:p>
        <a:p>
          <a:endParaRPr lang="da-DK" sz="1100"/>
        </a:p>
        <a:p>
          <a:endParaRPr lang="da-DK" sz="1100"/>
        </a:p>
      </xdr:txBody>
    </xdr:sp>
    <xdr:clientData/>
  </xdr:oneCellAnchor>
  <xdr:twoCellAnchor editAs="oneCell">
    <xdr:from>
      <xdr:col>21</xdr:col>
      <xdr:colOff>90853</xdr:colOff>
      <xdr:row>1</xdr:row>
      <xdr:rowOff>38100</xdr:rowOff>
    </xdr:from>
    <xdr:to>
      <xdr:col>25</xdr:col>
      <xdr:colOff>314324</xdr:colOff>
      <xdr:row>2</xdr:row>
      <xdr:rowOff>276225</xdr:rowOff>
    </xdr:to>
    <xdr:pic>
      <xdr:nvPicPr>
        <xdr:cNvPr id="6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6178" y="190500"/>
          <a:ext cx="174747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47626</xdr:colOff>
      <xdr:row>1</xdr:row>
      <xdr:rowOff>28576</xdr:rowOff>
    </xdr:from>
    <xdr:to>
      <xdr:col>1</xdr:col>
      <xdr:colOff>695326</xdr:colOff>
      <xdr:row>2</xdr:row>
      <xdr:rowOff>266700</xdr:rowOff>
    </xdr:to>
    <xdr:pic>
      <xdr:nvPicPr>
        <xdr:cNvPr id="4" name="Billede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228601" y="180976"/>
          <a:ext cx="647700" cy="5048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873125</xdr:colOff>
      <xdr:row>3</xdr:row>
      <xdr:rowOff>3175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171450" y="95250"/>
          <a:ext cx="844550" cy="717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219075</xdr:colOff>
      <xdr:row>1</xdr:row>
      <xdr:rowOff>19049</xdr:rowOff>
    </xdr:from>
    <xdr:to>
      <xdr:col>17</xdr:col>
      <xdr:colOff>476251</xdr:colOff>
      <xdr:row>2</xdr:row>
      <xdr:rowOff>362355</xdr:rowOff>
    </xdr:to>
    <xdr:pic>
      <xdr:nvPicPr>
        <xdr:cNvPr id="3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85724"/>
          <a:ext cx="1943101" cy="73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4</xdr:row>
      <xdr:rowOff>95250</xdr:rowOff>
    </xdr:from>
    <xdr:to>
      <xdr:col>4</xdr:col>
      <xdr:colOff>552450</xdr:colOff>
      <xdr:row>4</xdr:row>
      <xdr:rowOff>95250</xdr:rowOff>
    </xdr:to>
    <xdr:cxnSp macro="">
      <xdr:nvCxnSpPr>
        <xdr:cNvPr id="5" name="Lige pilforbindelse 4"/>
        <xdr:cNvCxnSpPr/>
      </xdr:nvCxnSpPr>
      <xdr:spPr>
        <a:xfrm>
          <a:off x="5210175" y="1028700"/>
          <a:ext cx="523875" cy="0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</xdr:row>
      <xdr:rowOff>104775</xdr:rowOff>
    </xdr:from>
    <xdr:to>
      <xdr:col>8</xdr:col>
      <xdr:colOff>542925</xdr:colOff>
      <xdr:row>4</xdr:row>
      <xdr:rowOff>104775</xdr:rowOff>
    </xdr:to>
    <xdr:cxnSp macro="">
      <xdr:nvCxnSpPr>
        <xdr:cNvPr id="6" name="Lige pilforbindelse 5"/>
        <xdr:cNvCxnSpPr/>
      </xdr:nvCxnSpPr>
      <xdr:spPr>
        <a:xfrm>
          <a:off x="7448550" y="1038225"/>
          <a:ext cx="523875" cy="0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4</xdr:row>
      <xdr:rowOff>104775</xdr:rowOff>
    </xdr:from>
    <xdr:to>
      <xdr:col>13</xdr:col>
      <xdr:colOff>0</xdr:colOff>
      <xdr:row>4</xdr:row>
      <xdr:rowOff>104775</xdr:rowOff>
    </xdr:to>
    <xdr:cxnSp macro="">
      <xdr:nvCxnSpPr>
        <xdr:cNvPr id="7" name="Lige pilforbindelse 6"/>
        <xdr:cNvCxnSpPr/>
      </xdr:nvCxnSpPr>
      <xdr:spPr>
        <a:xfrm>
          <a:off x="9715500" y="1038225"/>
          <a:ext cx="523875" cy="0"/>
        </a:xfrm>
        <a:prstGeom prst="straightConnector1">
          <a:avLst/>
        </a:prstGeom>
        <a:ln w="222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1060</xdr:colOff>
      <xdr:row>3</xdr:row>
      <xdr:rowOff>3175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171450" y="95250"/>
          <a:ext cx="844550" cy="717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52917</xdr:colOff>
      <xdr:row>1</xdr:row>
      <xdr:rowOff>47624</xdr:rowOff>
    </xdr:from>
    <xdr:to>
      <xdr:col>11</xdr:col>
      <xdr:colOff>1344083</xdr:colOff>
      <xdr:row>3</xdr:row>
      <xdr:rowOff>405</xdr:rowOff>
    </xdr:to>
    <xdr:pic>
      <xdr:nvPicPr>
        <xdr:cNvPr id="3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2167" y="142874"/>
          <a:ext cx="2349500" cy="54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1059</xdr:colOff>
      <xdr:row>3</xdr:row>
      <xdr:rowOff>3175</xdr:rowOff>
    </xdr:to>
    <xdr:pic>
      <xdr:nvPicPr>
        <xdr:cNvPr id="4" name="Billed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142875" y="123825"/>
          <a:ext cx="791634" cy="565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614892</xdr:colOff>
      <xdr:row>1</xdr:row>
      <xdr:rowOff>28574</xdr:rowOff>
    </xdr:from>
    <xdr:to>
      <xdr:col>11</xdr:col>
      <xdr:colOff>1906059</xdr:colOff>
      <xdr:row>2</xdr:row>
      <xdr:rowOff>238530</xdr:rowOff>
    </xdr:to>
    <xdr:pic>
      <xdr:nvPicPr>
        <xdr:cNvPr id="5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9092" y="123824"/>
          <a:ext cx="1957917" cy="543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6</xdr:row>
      <xdr:rowOff>114300</xdr:rowOff>
    </xdr:from>
    <xdr:to>
      <xdr:col>4</xdr:col>
      <xdr:colOff>228600</xdr:colOff>
      <xdr:row>6</xdr:row>
      <xdr:rowOff>160019</xdr:rowOff>
    </xdr:to>
    <xdr:sp macro="" textlink="">
      <xdr:nvSpPr>
        <xdr:cNvPr id="3" name="Højrepil 2"/>
        <xdr:cNvSpPr/>
      </xdr:nvSpPr>
      <xdr:spPr>
        <a:xfrm>
          <a:off x="2428875" y="1543050"/>
          <a:ext cx="381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3</xdr:col>
      <xdr:colOff>390525</xdr:colOff>
      <xdr:row>16</xdr:row>
      <xdr:rowOff>123825</xdr:rowOff>
    </xdr:from>
    <xdr:to>
      <xdr:col>4</xdr:col>
      <xdr:colOff>161925</xdr:colOff>
      <xdr:row>16</xdr:row>
      <xdr:rowOff>169544</xdr:rowOff>
    </xdr:to>
    <xdr:sp macro="" textlink="">
      <xdr:nvSpPr>
        <xdr:cNvPr id="4" name="Højrepil 3"/>
        <xdr:cNvSpPr/>
      </xdr:nvSpPr>
      <xdr:spPr>
        <a:xfrm>
          <a:off x="2143125" y="4714875"/>
          <a:ext cx="381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4</xdr:col>
      <xdr:colOff>180975</xdr:colOff>
      <xdr:row>23</xdr:row>
      <xdr:rowOff>114300</xdr:rowOff>
    </xdr:from>
    <xdr:to>
      <xdr:col>4</xdr:col>
      <xdr:colOff>561975</xdr:colOff>
      <xdr:row>23</xdr:row>
      <xdr:rowOff>160019</xdr:rowOff>
    </xdr:to>
    <xdr:sp macro="" textlink="">
      <xdr:nvSpPr>
        <xdr:cNvPr id="14" name="Højrepil 13"/>
        <xdr:cNvSpPr/>
      </xdr:nvSpPr>
      <xdr:spPr>
        <a:xfrm>
          <a:off x="2543175" y="7191375"/>
          <a:ext cx="381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4</xdr:col>
      <xdr:colOff>180975</xdr:colOff>
      <xdr:row>30</xdr:row>
      <xdr:rowOff>114300</xdr:rowOff>
    </xdr:from>
    <xdr:to>
      <xdr:col>4</xdr:col>
      <xdr:colOff>561975</xdr:colOff>
      <xdr:row>30</xdr:row>
      <xdr:rowOff>160019</xdr:rowOff>
    </xdr:to>
    <xdr:sp macro="" textlink="">
      <xdr:nvSpPr>
        <xdr:cNvPr id="15" name="Højrepil 14"/>
        <xdr:cNvSpPr/>
      </xdr:nvSpPr>
      <xdr:spPr>
        <a:xfrm>
          <a:off x="2543175" y="7191375"/>
          <a:ext cx="381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4</xdr:col>
      <xdr:colOff>180975</xdr:colOff>
      <xdr:row>37</xdr:row>
      <xdr:rowOff>114300</xdr:rowOff>
    </xdr:from>
    <xdr:to>
      <xdr:col>4</xdr:col>
      <xdr:colOff>561975</xdr:colOff>
      <xdr:row>37</xdr:row>
      <xdr:rowOff>160019</xdr:rowOff>
    </xdr:to>
    <xdr:sp macro="" textlink="">
      <xdr:nvSpPr>
        <xdr:cNvPr id="16" name="Højrepil 15"/>
        <xdr:cNvSpPr/>
      </xdr:nvSpPr>
      <xdr:spPr>
        <a:xfrm>
          <a:off x="2543175" y="8791575"/>
          <a:ext cx="381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11</xdr:col>
      <xdr:colOff>340302</xdr:colOff>
      <xdr:row>0</xdr:row>
      <xdr:rowOff>38966</xdr:rowOff>
    </xdr:from>
    <xdr:to>
      <xdr:col>14</xdr:col>
      <xdr:colOff>563707</xdr:colOff>
      <xdr:row>3</xdr:row>
      <xdr:rowOff>6962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9097" y="38966"/>
          <a:ext cx="1903269" cy="8165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38100</xdr:rowOff>
    </xdr:from>
    <xdr:to>
      <xdr:col>17</xdr:col>
      <xdr:colOff>571500</xdr:colOff>
      <xdr:row>2</xdr:row>
      <xdr:rowOff>252942</xdr:rowOff>
    </xdr:to>
    <xdr:pic>
      <xdr:nvPicPr>
        <xdr:cNvPr id="2" name="Billede 84" descr="\\esb-nas2\Billeder\Kommunikation\SAGRO LOGO\Lille logo.jpg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4775"/>
          <a:ext cx="1666875" cy="481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9525</xdr:rowOff>
    </xdr:from>
    <xdr:to>
      <xdr:col>3</xdr:col>
      <xdr:colOff>76200</xdr:colOff>
      <xdr:row>3</xdr:row>
      <xdr:rowOff>0</xdr:rowOff>
    </xdr:to>
    <xdr:pic>
      <xdr:nvPicPr>
        <xdr:cNvPr id="4" name="Billede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63" t="3685" r="5181"/>
        <a:stretch/>
      </xdr:blipFill>
      <xdr:spPr bwMode="auto">
        <a:xfrm>
          <a:off x="504825" y="76200"/>
          <a:ext cx="6286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v&#230;g\R&#229;dgivere\Knud%20S.%20Hansen\Grovfoder\Alt%20om%20grovfoder\00%20Alt%20om%20grovfoder%202016%20jy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oplysninger"/>
      <sheetName val="Ark1"/>
      <sheetName val="Kommentar"/>
      <sheetName val="div tabeller til grovfoderbehov"/>
      <sheetName val="Grovfoderbehov - malkekøer"/>
      <sheetName val="Grovfoderbudget på foderbordet"/>
      <sheetName val="Produktion i FEN (inddata)"/>
      <sheetName val="Fordeling i FEN"/>
      <sheetName val="Forbrug i FEN"/>
      <sheetName val="Opmålt &amp; opfodret i FEN"/>
      <sheetName val="Beholdningsopgørelse i FEN"/>
      <sheetName val="Opgørelse &amp; status i FEN"/>
      <sheetName val="Bruttoudbytter på markniveau"/>
      <sheetName val="Bruttoudbytter vist som graf"/>
      <sheetName val="Ensileringsomkostninger i FEN"/>
      <sheetName val="Produktion i kg ts"/>
      <sheetName val="Fordeling i kg ts"/>
      <sheetName val="Forbrug i kg ts"/>
      <sheetName val="Opmålt &amp; opfodret i kg ts"/>
      <sheetName val="Beholdningsopgørelse i kg ts"/>
      <sheetName val="Opgørelse &amp; status i kg ts"/>
      <sheetName val="Ensileringsomkostninger i kg ts"/>
      <sheetName val="Produktion i MJ"/>
      <sheetName val="Fordeling i MJ"/>
      <sheetName val="Forbrug i MJ"/>
      <sheetName val="Opmålt &amp; opfodret i MJ"/>
      <sheetName val="Beholdningsopgørelse i MJ"/>
      <sheetName val="Opgørelse &amp; status i MJ"/>
      <sheetName val="Ensileringsomkostninger i MJ"/>
      <sheetName val="Kvalitet - Græsanalyse"/>
      <sheetName val="Kvalitet - Majsanalyse"/>
      <sheetName val="Grovfoderbehov - ammekøer"/>
      <sheetName val="Grovfoderbehov - gammel"/>
      <sheetName val="Ark2 (2)"/>
      <sheetName val="Grovf.bh. budget-opnået"/>
      <sheetName val="Grovf.bh. - grafisk"/>
      <sheetName val="Status på mælk og dyr"/>
      <sheetName val="mellemregning"/>
      <sheetName val="Udbytter på markniveau"/>
      <sheetName val="FE m.m. pr. balle"/>
      <sheetName val="plansiloer med lave sider"/>
      <sheetName val="plansiloer med høje sider"/>
      <sheetName val="Indhold pr m3 - dansk"/>
      <sheetName val="Indhold pr m3 - USA"/>
      <sheetName val="Gns.udbytter til overførsel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T4" t="str">
            <v xml:space="preserve"> </v>
          </cell>
          <cell r="V4">
            <v>1</v>
          </cell>
        </row>
        <row r="5">
          <cell r="T5" t="str">
            <v xml:space="preserve"> </v>
          </cell>
          <cell r="V5">
            <v>2</v>
          </cell>
        </row>
        <row r="6">
          <cell r="T6" t="str">
            <v xml:space="preserve"> </v>
          </cell>
          <cell r="V6">
            <v>3</v>
          </cell>
        </row>
        <row r="7">
          <cell r="T7" t="str">
            <v xml:space="preserve"> </v>
          </cell>
          <cell r="V7">
            <v>4</v>
          </cell>
        </row>
        <row r="8">
          <cell r="T8" t="str">
            <v xml:space="preserve"> </v>
          </cell>
          <cell r="V8">
            <v>5</v>
          </cell>
        </row>
        <row r="9">
          <cell r="T9" t="str">
            <v xml:space="preserve"> </v>
          </cell>
          <cell r="V9">
            <v>6</v>
          </cell>
        </row>
        <row r="10">
          <cell r="T10" t="str">
            <v xml:space="preserve"> </v>
          </cell>
          <cell r="V10">
            <v>7</v>
          </cell>
        </row>
        <row r="11">
          <cell r="T11" t="str">
            <v xml:space="preserve"> </v>
          </cell>
          <cell r="V11">
            <v>8</v>
          </cell>
        </row>
        <row r="12">
          <cell r="T12" t="str">
            <v xml:space="preserve"> </v>
          </cell>
          <cell r="V12">
            <v>9</v>
          </cell>
        </row>
        <row r="13">
          <cell r="T13" t="str">
            <v xml:space="preserve"> </v>
          </cell>
          <cell r="V13">
            <v>10</v>
          </cell>
        </row>
        <row r="14">
          <cell r="T14" t="str">
            <v xml:space="preserve"> </v>
          </cell>
          <cell r="V14">
            <v>11</v>
          </cell>
        </row>
        <row r="15">
          <cell r="T15" t="str">
            <v xml:space="preserve"> </v>
          </cell>
          <cell r="V15">
            <v>12</v>
          </cell>
        </row>
        <row r="16">
          <cell r="T16" t="str">
            <v xml:space="preserve"> </v>
          </cell>
          <cell r="V16">
            <v>13</v>
          </cell>
        </row>
        <row r="17">
          <cell r="T17" t="str">
            <v xml:space="preserve"> </v>
          </cell>
          <cell r="V17">
            <v>14</v>
          </cell>
        </row>
        <row r="18">
          <cell r="T18" t="str">
            <v xml:space="preserve"> </v>
          </cell>
          <cell r="V18">
            <v>15</v>
          </cell>
        </row>
        <row r="19">
          <cell r="T19" t="str">
            <v xml:space="preserve"> </v>
          </cell>
          <cell r="V19">
            <v>16</v>
          </cell>
        </row>
        <row r="20">
          <cell r="T20" t="str">
            <v xml:space="preserve"> </v>
          </cell>
          <cell r="V20">
            <v>17</v>
          </cell>
        </row>
        <row r="21">
          <cell r="T21" t="str">
            <v xml:space="preserve"> </v>
          </cell>
          <cell r="V21">
            <v>18</v>
          </cell>
        </row>
        <row r="22">
          <cell r="T22" t="str">
            <v xml:space="preserve"> </v>
          </cell>
          <cell r="V22">
            <v>19</v>
          </cell>
        </row>
        <row r="23">
          <cell r="T23" t="str">
            <v xml:space="preserve"> </v>
          </cell>
          <cell r="V23">
            <v>20</v>
          </cell>
        </row>
        <row r="24">
          <cell r="T24" t="str">
            <v xml:space="preserve"> </v>
          </cell>
          <cell r="V24">
            <v>21</v>
          </cell>
        </row>
        <row r="25">
          <cell r="T25" t="str">
            <v xml:space="preserve"> </v>
          </cell>
          <cell r="V25">
            <v>22</v>
          </cell>
        </row>
        <row r="26">
          <cell r="T26" t="str">
            <v xml:space="preserve"> </v>
          </cell>
          <cell r="V26">
            <v>23</v>
          </cell>
        </row>
        <row r="27">
          <cell r="T27" t="str">
            <v xml:space="preserve"> </v>
          </cell>
          <cell r="V27">
            <v>24</v>
          </cell>
        </row>
        <row r="28">
          <cell r="T28" t="str">
            <v xml:space="preserve"> </v>
          </cell>
          <cell r="V28">
            <v>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T4" t="str">
            <v xml:space="preserve"> </v>
          </cell>
          <cell r="V4">
            <v>1</v>
          </cell>
          <cell r="BM4" t="e">
            <v>#VALUE!</v>
          </cell>
        </row>
        <row r="5">
          <cell r="T5" t="str">
            <v xml:space="preserve"> </v>
          </cell>
          <cell r="V5">
            <v>2</v>
          </cell>
          <cell r="BM5" t="e">
            <v>#VALUE!</v>
          </cell>
        </row>
        <row r="6">
          <cell r="T6" t="str">
            <v xml:space="preserve"> </v>
          </cell>
          <cell r="V6">
            <v>3</v>
          </cell>
          <cell r="BM6" t="e">
            <v>#VALUE!</v>
          </cell>
        </row>
        <row r="7">
          <cell r="T7" t="str">
            <v xml:space="preserve"> </v>
          </cell>
          <cell r="V7">
            <v>4</v>
          </cell>
          <cell r="BM7" t="e">
            <v>#VALUE!</v>
          </cell>
        </row>
        <row r="8">
          <cell r="T8" t="str">
            <v xml:space="preserve"> </v>
          </cell>
          <cell r="V8">
            <v>5</v>
          </cell>
          <cell r="BM8" t="e">
            <v>#VALUE!</v>
          </cell>
        </row>
        <row r="9">
          <cell r="T9" t="str">
            <v xml:space="preserve"> </v>
          </cell>
          <cell r="V9">
            <v>6</v>
          </cell>
          <cell r="BM9" t="e">
            <v>#VALUE!</v>
          </cell>
        </row>
        <row r="10">
          <cell r="T10" t="str">
            <v xml:space="preserve"> </v>
          </cell>
          <cell r="V10">
            <v>7</v>
          </cell>
          <cell r="BM10" t="e">
            <v>#VALUE!</v>
          </cell>
        </row>
        <row r="11">
          <cell r="T11" t="str">
            <v xml:space="preserve"> </v>
          </cell>
          <cell r="V11">
            <v>8</v>
          </cell>
          <cell r="BM11" t="e">
            <v>#VALUE!</v>
          </cell>
        </row>
        <row r="12">
          <cell r="T12" t="str">
            <v xml:space="preserve"> </v>
          </cell>
          <cell r="V12">
            <v>9</v>
          </cell>
          <cell r="BM12" t="e">
            <v>#VALUE!</v>
          </cell>
        </row>
        <row r="13">
          <cell r="T13" t="str">
            <v xml:space="preserve"> </v>
          </cell>
          <cell r="V13">
            <v>10</v>
          </cell>
          <cell r="BM13" t="e">
            <v>#VALUE!</v>
          </cell>
        </row>
        <row r="14">
          <cell r="T14" t="str">
            <v xml:space="preserve"> </v>
          </cell>
          <cell r="V14">
            <v>11</v>
          </cell>
          <cell r="BM14" t="e">
            <v>#VALUE!</v>
          </cell>
        </row>
        <row r="15">
          <cell r="T15" t="str">
            <v xml:space="preserve"> </v>
          </cell>
          <cell r="V15">
            <v>12</v>
          </cell>
          <cell r="BM15" t="e">
            <v>#VALUE!</v>
          </cell>
        </row>
        <row r="16">
          <cell r="T16" t="str">
            <v xml:space="preserve"> </v>
          </cell>
          <cell r="V16">
            <v>13</v>
          </cell>
          <cell r="BM16" t="e">
            <v>#VALUE!</v>
          </cell>
        </row>
        <row r="17">
          <cell r="T17" t="str">
            <v xml:space="preserve"> </v>
          </cell>
          <cell r="V17">
            <v>14</v>
          </cell>
          <cell r="BM17" t="e">
            <v>#VALUE!</v>
          </cell>
        </row>
        <row r="18">
          <cell r="T18" t="str">
            <v xml:space="preserve"> </v>
          </cell>
          <cell r="V18">
            <v>15</v>
          </cell>
          <cell r="BM18" t="e">
            <v>#VALUE!</v>
          </cell>
        </row>
        <row r="19">
          <cell r="T19" t="str">
            <v xml:space="preserve"> </v>
          </cell>
          <cell r="V19">
            <v>16</v>
          </cell>
          <cell r="BM19" t="e">
            <v>#VALUE!</v>
          </cell>
        </row>
        <row r="20">
          <cell r="T20" t="str">
            <v xml:space="preserve"> </v>
          </cell>
          <cell r="V20">
            <v>17</v>
          </cell>
          <cell r="BM20" t="e">
            <v>#VALUE!</v>
          </cell>
        </row>
        <row r="21">
          <cell r="T21" t="str">
            <v xml:space="preserve"> </v>
          </cell>
          <cell r="V21">
            <v>18</v>
          </cell>
          <cell r="BM21" t="e">
            <v>#VALUE!</v>
          </cell>
        </row>
        <row r="22">
          <cell r="T22" t="str">
            <v xml:space="preserve"> </v>
          </cell>
          <cell r="V22">
            <v>19</v>
          </cell>
          <cell r="BM22" t="e">
            <v>#VALUE!</v>
          </cell>
        </row>
        <row r="23">
          <cell r="T23" t="str">
            <v xml:space="preserve"> </v>
          </cell>
          <cell r="V23">
            <v>20</v>
          </cell>
          <cell r="BM23" t="e">
            <v>#VALUE!</v>
          </cell>
        </row>
        <row r="24">
          <cell r="T24" t="str">
            <v xml:space="preserve"> </v>
          </cell>
          <cell r="V24">
            <v>21</v>
          </cell>
          <cell r="BM24" t="e">
            <v>#VALUE!</v>
          </cell>
        </row>
        <row r="25">
          <cell r="T25" t="str">
            <v xml:space="preserve"> </v>
          </cell>
          <cell r="V25">
            <v>22</v>
          </cell>
          <cell r="BM25" t="e">
            <v>#VALUE!</v>
          </cell>
        </row>
        <row r="26">
          <cell r="T26" t="str">
            <v xml:space="preserve"> </v>
          </cell>
          <cell r="V26">
            <v>23</v>
          </cell>
          <cell r="BM26" t="e">
            <v>#VALUE!</v>
          </cell>
        </row>
        <row r="27">
          <cell r="T27" t="str">
            <v xml:space="preserve"> </v>
          </cell>
          <cell r="V27">
            <v>24</v>
          </cell>
          <cell r="BM27" t="e">
            <v>#VALUE!</v>
          </cell>
        </row>
        <row r="28">
          <cell r="T28" t="str">
            <v xml:space="preserve"> </v>
          </cell>
          <cell r="V28">
            <v>25</v>
          </cell>
          <cell r="BM28" t="e">
            <v>#VALUE!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4">
          <cell r="S4" t="str">
            <v xml:space="preserve"> </v>
          </cell>
          <cell r="U4">
            <v>1</v>
          </cell>
        </row>
        <row r="5">
          <cell r="S5" t="str">
            <v xml:space="preserve"> </v>
          </cell>
          <cell r="U5">
            <v>2</v>
          </cell>
        </row>
        <row r="6">
          <cell r="S6" t="str">
            <v xml:space="preserve"> </v>
          </cell>
          <cell r="U6">
            <v>3</v>
          </cell>
        </row>
        <row r="7">
          <cell r="S7" t="str">
            <v xml:space="preserve"> </v>
          </cell>
          <cell r="U7">
            <v>4</v>
          </cell>
        </row>
        <row r="8">
          <cell r="S8" t="str">
            <v xml:space="preserve"> </v>
          </cell>
          <cell r="U8">
            <v>5</v>
          </cell>
        </row>
        <row r="9">
          <cell r="S9" t="str">
            <v xml:space="preserve"> </v>
          </cell>
          <cell r="U9">
            <v>6</v>
          </cell>
        </row>
        <row r="10">
          <cell r="S10" t="str">
            <v xml:space="preserve"> </v>
          </cell>
          <cell r="U10">
            <v>7</v>
          </cell>
        </row>
        <row r="11">
          <cell r="S11" t="str">
            <v xml:space="preserve"> </v>
          </cell>
          <cell r="U11">
            <v>8</v>
          </cell>
        </row>
        <row r="12">
          <cell r="S12" t="str">
            <v xml:space="preserve"> </v>
          </cell>
          <cell r="U12">
            <v>9</v>
          </cell>
        </row>
        <row r="13">
          <cell r="S13" t="str">
            <v xml:space="preserve"> </v>
          </cell>
          <cell r="U13">
            <v>10</v>
          </cell>
        </row>
        <row r="14">
          <cell r="S14" t="str">
            <v xml:space="preserve"> </v>
          </cell>
          <cell r="U14">
            <v>11</v>
          </cell>
        </row>
        <row r="15">
          <cell r="S15" t="str">
            <v xml:space="preserve"> </v>
          </cell>
          <cell r="U15">
            <v>12</v>
          </cell>
        </row>
        <row r="16">
          <cell r="S16" t="str">
            <v xml:space="preserve"> </v>
          </cell>
          <cell r="U16">
            <v>13</v>
          </cell>
        </row>
        <row r="17">
          <cell r="S17" t="str">
            <v xml:space="preserve"> </v>
          </cell>
          <cell r="U17">
            <v>14</v>
          </cell>
        </row>
        <row r="18">
          <cell r="S18" t="str">
            <v xml:space="preserve"> </v>
          </cell>
          <cell r="U18">
            <v>15</v>
          </cell>
        </row>
        <row r="19">
          <cell r="S19" t="str">
            <v xml:space="preserve"> </v>
          </cell>
          <cell r="U19">
            <v>16</v>
          </cell>
        </row>
        <row r="20">
          <cell r="S20" t="str">
            <v xml:space="preserve"> </v>
          </cell>
          <cell r="U20">
            <v>17</v>
          </cell>
        </row>
        <row r="21">
          <cell r="S21" t="str">
            <v xml:space="preserve"> </v>
          </cell>
          <cell r="U21">
            <v>18</v>
          </cell>
        </row>
        <row r="22">
          <cell r="S22" t="str">
            <v xml:space="preserve"> </v>
          </cell>
          <cell r="U22">
            <v>19</v>
          </cell>
        </row>
        <row r="23">
          <cell r="S23" t="str">
            <v xml:space="preserve"> </v>
          </cell>
          <cell r="U23">
            <v>20</v>
          </cell>
        </row>
        <row r="24">
          <cell r="S24" t="str">
            <v xml:space="preserve"> </v>
          </cell>
          <cell r="U24">
            <v>21</v>
          </cell>
        </row>
        <row r="25">
          <cell r="S25" t="str">
            <v xml:space="preserve"> </v>
          </cell>
          <cell r="U25">
            <v>22</v>
          </cell>
        </row>
        <row r="26">
          <cell r="S26" t="str">
            <v xml:space="preserve"> </v>
          </cell>
          <cell r="U26">
            <v>23</v>
          </cell>
        </row>
        <row r="27">
          <cell r="S27" t="str">
            <v xml:space="preserve"> </v>
          </cell>
          <cell r="U27">
            <v>24</v>
          </cell>
        </row>
        <row r="28">
          <cell r="S28" t="str">
            <v xml:space="preserve"> </v>
          </cell>
          <cell r="U28">
            <v>25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C63"/>
  <sheetViews>
    <sheetView showGridLines="0" showRowColHeaders="0" workbookViewId="0">
      <selection activeCell="C10" sqref="C10"/>
    </sheetView>
  </sheetViews>
  <sheetFormatPr defaultRowHeight="14.25" x14ac:dyDescent="0.2"/>
  <cols>
    <col min="1" max="1" width="1.875" customWidth="1"/>
    <col min="2" max="2" width="46.625" style="4" customWidth="1"/>
    <col min="3" max="3" width="50.5" customWidth="1"/>
    <col min="6" max="6" width="12" customWidth="1"/>
  </cols>
  <sheetData>
    <row r="1" spans="2:3" x14ac:dyDescent="0.2">
      <c r="B1" s="612" t="s">
        <v>241</v>
      </c>
      <c r="C1" s="613">
        <v>42830</v>
      </c>
    </row>
    <row r="2" spans="2:3" ht="30.75" customHeight="1" x14ac:dyDescent="0.2">
      <c r="B2" s="656" t="s">
        <v>139</v>
      </c>
      <c r="C2" s="657"/>
    </row>
    <row r="3" spans="2:3" ht="30.75" customHeight="1" x14ac:dyDescent="0.2">
      <c r="B3" s="658" t="s">
        <v>155</v>
      </c>
      <c r="C3" s="659"/>
    </row>
    <row r="4" spans="2:3" ht="9" customHeight="1" x14ac:dyDescent="0.2"/>
    <row r="5" spans="2:3" ht="23.25" x14ac:dyDescent="0.35">
      <c r="B5" s="655" t="s">
        <v>156</v>
      </c>
      <c r="C5" s="655"/>
    </row>
    <row r="6" spans="2:3" ht="9" customHeight="1" x14ac:dyDescent="0.2"/>
    <row r="7" spans="2:3" ht="18.75" customHeight="1" x14ac:dyDescent="0.25">
      <c r="B7" s="239" t="s">
        <v>128</v>
      </c>
      <c r="C7" s="216">
        <v>2018</v>
      </c>
    </row>
    <row r="8" spans="2:3" ht="9" customHeight="1" x14ac:dyDescent="0.2">
      <c r="B8" s="217"/>
      <c r="C8" s="218"/>
    </row>
    <row r="9" spans="2:3" ht="18.75" customHeight="1" x14ac:dyDescent="0.2">
      <c r="B9" s="219" t="s">
        <v>16</v>
      </c>
      <c r="C9" s="220" t="s">
        <v>243</v>
      </c>
    </row>
    <row r="10" spans="2:3" ht="18.75" customHeight="1" x14ac:dyDescent="0.2">
      <c r="B10" s="221" t="s">
        <v>157</v>
      </c>
      <c r="C10" s="222"/>
    </row>
    <row r="11" spans="2:3" ht="18.75" customHeight="1" x14ac:dyDescent="0.2">
      <c r="B11" s="221" t="s">
        <v>17</v>
      </c>
      <c r="C11" s="222"/>
    </row>
    <row r="12" spans="2:3" ht="18.75" customHeight="1" x14ac:dyDescent="0.2">
      <c r="B12" s="223" t="s">
        <v>158</v>
      </c>
      <c r="C12" s="224"/>
    </row>
    <row r="13" spans="2:3" ht="8.25" customHeight="1" x14ac:dyDescent="0.2">
      <c r="B13" s="225"/>
      <c r="C13" s="226"/>
    </row>
    <row r="14" spans="2:3" ht="18.75" customHeight="1" x14ac:dyDescent="0.2">
      <c r="B14" s="219" t="s">
        <v>18</v>
      </c>
      <c r="C14" s="220"/>
    </row>
    <row r="15" spans="2:3" ht="18.75" customHeight="1" x14ac:dyDescent="0.2">
      <c r="B15" s="221" t="s">
        <v>19</v>
      </c>
      <c r="C15" s="222"/>
    </row>
    <row r="16" spans="2:3" ht="18.75" customHeight="1" x14ac:dyDescent="0.2">
      <c r="B16" s="223" t="s">
        <v>86</v>
      </c>
      <c r="C16" s="218"/>
    </row>
    <row r="17" spans="2:3" ht="9" customHeight="1" x14ac:dyDescent="0.2">
      <c r="B17" s="227"/>
      <c r="C17" s="226"/>
    </row>
    <row r="18" spans="2:3" ht="18.75" customHeight="1" x14ac:dyDescent="0.2">
      <c r="B18" s="219" t="s">
        <v>68</v>
      </c>
      <c r="C18" s="220"/>
    </row>
    <row r="19" spans="2:3" ht="18.75" customHeight="1" x14ac:dyDescent="0.2">
      <c r="B19" s="221" t="s">
        <v>172</v>
      </c>
      <c r="C19" s="222"/>
    </row>
    <row r="20" spans="2:3" ht="18.75" customHeight="1" x14ac:dyDescent="0.2">
      <c r="B20" s="228" t="s">
        <v>173</v>
      </c>
      <c r="C20" s="222"/>
    </row>
    <row r="21" spans="2:3" ht="18.75" customHeight="1" x14ac:dyDescent="0.2">
      <c r="B21" s="221" t="s">
        <v>174</v>
      </c>
      <c r="C21" s="222"/>
    </row>
    <row r="22" spans="2:3" ht="18.75" customHeight="1" x14ac:dyDescent="0.2">
      <c r="B22" s="228" t="s">
        <v>175</v>
      </c>
      <c r="C22" s="222"/>
    </row>
    <row r="23" spans="2:3" ht="18.75" customHeight="1" x14ac:dyDescent="0.2">
      <c r="B23" s="229" t="s">
        <v>70</v>
      </c>
      <c r="C23" s="218"/>
    </row>
    <row r="24" spans="2:3" ht="9" customHeight="1" x14ac:dyDescent="0.2">
      <c r="B24" s="225"/>
      <c r="C24" s="226"/>
    </row>
    <row r="25" spans="2:3" ht="18.75" customHeight="1" x14ac:dyDescent="0.2">
      <c r="B25" s="219" t="s">
        <v>28</v>
      </c>
      <c r="C25" s="220"/>
    </row>
    <row r="26" spans="2:3" ht="18.75" customHeight="1" x14ac:dyDescent="0.2">
      <c r="B26" s="221" t="s">
        <v>151</v>
      </c>
      <c r="C26" s="222"/>
    </row>
    <row r="27" spans="2:3" ht="18.75" customHeight="1" x14ac:dyDescent="0.2">
      <c r="B27" s="223" t="s">
        <v>138</v>
      </c>
      <c r="C27" s="218"/>
    </row>
    <row r="28" spans="2:3" ht="9" customHeight="1" x14ac:dyDescent="0.2">
      <c r="B28" s="227"/>
      <c r="C28" s="226"/>
    </row>
    <row r="29" spans="2:3" ht="18.75" customHeight="1" x14ac:dyDescent="0.2">
      <c r="B29" s="219" t="s">
        <v>144</v>
      </c>
      <c r="C29" s="220"/>
    </row>
    <row r="30" spans="2:3" ht="18.75" customHeight="1" x14ac:dyDescent="0.2">
      <c r="B30" s="221" t="s">
        <v>145</v>
      </c>
      <c r="C30" s="222"/>
    </row>
    <row r="31" spans="2:3" ht="18.75" customHeight="1" x14ac:dyDescent="0.2">
      <c r="B31" s="221" t="s">
        <v>146</v>
      </c>
      <c r="C31" s="222"/>
    </row>
    <row r="32" spans="2:3" ht="18.75" customHeight="1" x14ac:dyDescent="0.2">
      <c r="B32" s="223"/>
      <c r="C32" s="218"/>
    </row>
    <row r="33" spans="2:3" ht="9" customHeight="1" x14ac:dyDescent="0.2">
      <c r="B33" s="227"/>
      <c r="C33" s="226"/>
    </row>
    <row r="34" spans="2:3" ht="18.75" customHeight="1" x14ac:dyDescent="0.2">
      <c r="B34" s="219" t="s">
        <v>147</v>
      </c>
      <c r="C34" s="220"/>
    </row>
    <row r="35" spans="2:3" ht="18.75" customHeight="1" x14ac:dyDescent="0.2">
      <c r="B35" s="230" t="s">
        <v>148</v>
      </c>
      <c r="C35" s="220"/>
    </row>
    <row r="36" spans="2:3" ht="18.75" customHeight="1" x14ac:dyDescent="0.2">
      <c r="B36" s="230"/>
      <c r="C36" s="222"/>
    </row>
    <row r="37" spans="2:3" ht="9" customHeight="1" x14ac:dyDescent="0.2">
      <c r="B37" s="231"/>
      <c r="C37" s="226"/>
    </row>
    <row r="38" spans="2:3" ht="18.75" customHeight="1" x14ac:dyDescent="0.2">
      <c r="B38" s="219" t="s">
        <v>149</v>
      </c>
      <c r="C38" s="220"/>
    </row>
    <row r="39" spans="2:3" ht="18.75" customHeight="1" x14ac:dyDescent="0.2">
      <c r="B39" s="221" t="s">
        <v>150</v>
      </c>
      <c r="C39" s="222"/>
    </row>
    <row r="40" spans="2:3" ht="18.75" customHeight="1" x14ac:dyDescent="0.2">
      <c r="B40" s="223"/>
      <c r="C40" s="218"/>
    </row>
    <row r="41" spans="2:3" ht="9" customHeight="1" x14ac:dyDescent="0.2">
      <c r="B41" s="227"/>
      <c r="C41" s="226"/>
    </row>
    <row r="42" spans="2:3" ht="18.75" customHeight="1" x14ac:dyDescent="0.2">
      <c r="B42" s="219" t="s">
        <v>152</v>
      </c>
      <c r="C42" s="220"/>
    </row>
    <row r="43" spans="2:3" ht="18.75" customHeight="1" x14ac:dyDescent="0.2">
      <c r="B43" s="223"/>
      <c r="C43" s="218"/>
    </row>
    <row r="44" spans="2:3" ht="9" customHeight="1" x14ac:dyDescent="0.2">
      <c r="B44" s="227"/>
      <c r="C44" s="226"/>
    </row>
    <row r="45" spans="2:3" ht="18.75" customHeight="1" x14ac:dyDescent="0.2">
      <c r="B45" s="232" t="s">
        <v>22</v>
      </c>
      <c r="C45" s="220"/>
    </row>
    <row r="46" spans="2:3" ht="18.75" customHeight="1" x14ac:dyDescent="0.2">
      <c r="B46" s="221" t="s">
        <v>23</v>
      </c>
      <c r="C46" s="222"/>
    </row>
    <row r="47" spans="2:3" ht="18.75" customHeight="1" x14ac:dyDescent="0.2">
      <c r="B47" s="233"/>
      <c r="C47" s="218"/>
    </row>
    <row r="48" spans="2:3" ht="9" customHeight="1" x14ac:dyDescent="0.2">
      <c r="B48" s="225"/>
      <c r="C48" s="226"/>
    </row>
    <row r="49" spans="2:3" ht="18.75" customHeight="1" x14ac:dyDescent="0.2">
      <c r="B49" s="234" t="s">
        <v>140</v>
      </c>
      <c r="C49" s="220"/>
    </row>
    <row r="50" spans="2:3" ht="18.75" customHeight="1" x14ac:dyDescent="0.2">
      <c r="B50" s="234" t="s">
        <v>141</v>
      </c>
      <c r="C50" s="220"/>
    </row>
    <row r="51" spans="2:3" ht="18.75" customHeight="1" x14ac:dyDescent="0.2">
      <c r="B51" s="234"/>
      <c r="C51" s="220"/>
    </row>
    <row r="52" spans="2:3" ht="9" customHeight="1" x14ac:dyDescent="0.2">
      <c r="B52" s="235"/>
      <c r="C52" s="218"/>
    </row>
    <row r="53" spans="2:3" ht="18.75" customHeight="1" x14ac:dyDescent="0.25">
      <c r="B53" s="239" t="s">
        <v>142</v>
      </c>
      <c r="C53" s="238">
        <f>C7-1</f>
        <v>2017</v>
      </c>
    </row>
    <row r="54" spans="2:3" ht="18.75" customHeight="1" x14ac:dyDescent="0.2">
      <c r="B54" s="236" t="s">
        <v>46</v>
      </c>
      <c r="C54" s="220"/>
    </row>
    <row r="55" spans="2:3" ht="18.75" customHeight="1" x14ac:dyDescent="0.2">
      <c r="B55" s="236" t="s">
        <v>143</v>
      </c>
      <c r="C55" s="220"/>
    </row>
    <row r="56" spans="2:3" ht="18.75" customHeight="1" x14ac:dyDescent="0.2">
      <c r="B56" s="236" t="s">
        <v>153</v>
      </c>
      <c r="C56" s="220"/>
    </row>
    <row r="57" spans="2:3" ht="18.75" customHeight="1" x14ac:dyDescent="0.2">
      <c r="B57" s="236" t="s">
        <v>154</v>
      </c>
      <c r="C57" s="220"/>
    </row>
    <row r="58" spans="2:3" ht="18.75" customHeight="1" x14ac:dyDescent="0.2">
      <c r="B58" s="233"/>
      <c r="C58" s="218"/>
    </row>
    <row r="59" spans="2:3" ht="9" customHeight="1" x14ac:dyDescent="0.2">
      <c r="B59" s="237"/>
      <c r="C59" s="226"/>
    </row>
    <row r="60" spans="2:3" ht="18.75" customHeight="1" x14ac:dyDescent="0.2">
      <c r="B60" s="177"/>
      <c r="C60" s="178"/>
    </row>
    <row r="61" spans="2:3" ht="18.75" customHeight="1" x14ac:dyDescent="0.2">
      <c r="B61" s="176"/>
      <c r="C61" s="178"/>
    </row>
    <row r="62" spans="2:3" ht="18.75" customHeight="1" x14ac:dyDescent="0.2"/>
    <row r="63" spans="2:3" ht="18.75" customHeight="1" x14ac:dyDescent="0.2"/>
  </sheetData>
  <sheetProtection sheet="1" objects="1" scenarios="1"/>
  <mergeCells count="3">
    <mergeCell ref="B5:C5"/>
    <mergeCell ref="B2:C2"/>
    <mergeCell ref="B3:C3"/>
  </mergeCells>
  <pageMargins left="0.70866141732283472" right="0.70866141732283472" top="0.55118110236220474" bottom="0.55118110236220474" header="0.31496062992125984" footer="0.31496062992125984"/>
  <pageSetup paperSize="9" scale="80" orientation="portrait" r:id="rId1"/>
  <headerFooter>
    <oddFooter>&amp;L&amp;8&amp;Z
&amp;F&amp;C&amp;"Arial,Fed"&amp;K00-048SAGRO&amp;K01+000 &amp;K06-048Kvæg&amp;K01+000
&amp;K00-048Individuel tilpasning - Målrettet opfølgning&amp;R&amp;8Udskrevet d.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H226"/>
  <sheetViews>
    <sheetView showGridLines="0" showRowColHeaders="0" zoomScaleNormal="100" workbookViewId="0">
      <selection activeCell="Q14" sqref="Q14"/>
    </sheetView>
  </sheetViews>
  <sheetFormatPr defaultRowHeight="12.75" x14ac:dyDescent="0.2"/>
  <cols>
    <col min="1" max="1" width="2.375" style="240" customWidth="1"/>
    <col min="2" max="2" width="6.875" style="240" customWidth="1"/>
    <col min="3" max="3" width="3.5" style="240" customWidth="1"/>
    <col min="4" max="4" width="5.875" style="240" customWidth="1"/>
    <col min="5" max="5" width="3.5" style="240" customWidth="1"/>
    <col min="6" max="6" width="8.375" style="240" customWidth="1"/>
    <col min="7" max="7" width="3.25" style="240" customWidth="1"/>
    <col min="8" max="8" width="5.625" style="240" customWidth="1"/>
    <col min="9" max="9" width="2.375" style="240" customWidth="1"/>
    <col min="10" max="10" width="7.375" style="240" customWidth="1"/>
    <col min="11" max="11" width="5.25" style="240" customWidth="1"/>
    <col min="12" max="12" width="4.125" style="240" customWidth="1"/>
    <col min="13" max="13" width="6.75" style="240" customWidth="1"/>
    <col min="14" max="14" width="7.875" style="240" customWidth="1"/>
    <col min="15" max="15" width="2.75" style="240" customWidth="1"/>
    <col min="16" max="16" width="4.375" style="240" customWidth="1"/>
    <col min="17" max="18" width="8" style="240" customWidth="1"/>
    <col min="19" max="19" width="5" style="240" customWidth="1"/>
    <col min="20" max="20" width="5.875" style="240" customWidth="1"/>
    <col min="21" max="21" width="6.75" style="240" customWidth="1"/>
    <col min="22" max="22" width="6.5" style="240" customWidth="1"/>
    <col min="23" max="23" width="5.5" style="240" customWidth="1"/>
    <col min="24" max="24" width="5.875" style="240" customWidth="1"/>
    <col min="25" max="25" width="6.5" style="240" customWidth="1"/>
    <col min="26" max="26" width="3.75" style="240" customWidth="1"/>
    <col min="27" max="27" width="6.125" style="240" customWidth="1"/>
    <col min="28" max="29" width="5.125" style="240" customWidth="1"/>
    <col min="30" max="30" width="5.25" style="240" customWidth="1"/>
    <col min="31" max="31" width="3" style="240" customWidth="1"/>
    <col min="32" max="16384" width="9" style="240"/>
  </cols>
  <sheetData>
    <row r="1" spans="1:34" ht="6.7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34" ht="25.5" customHeight="1" x14ac:dyDescent="0.25">
      <c r="A2"/>
      <c r="B2" s="503"/>
      <c r="C2" s="504"/>
      <c r="D2" s="504"/>
      <c r="E2" s="722">
        <f>Grundoplysninger!C7</f>
        <v>2018</v>
      </c>
      <c r="F2" s="722"/>
      <c r="G2" s="852" t="s">
        <v>225</v>
      </c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505"/>
      <c r="W2" s="505"/>
      <c r="X2" s="505"/>
      <c r="Y2" s="506"/>
      <c r="Z2"/>
    </row>
    <row r="3" spans="1:34" ht="25.5" customHeight="1" x14ac:dyDescent="0.3">
      <c r="A3"/>
      <c r="B3" s="507"/>
      <c r="C3" s="508"/>
      <c r="D3" s="508"/>
      <c r="E3" s="723"/>
      <c r="F3" s="723"/>
      <c r="G3" s="509"/>
      <c r="H3" s="729" t="s">
        <v>101</v>
      </c>
      <c r="I3" s="729"/>
      <c r="J3" s="724" t="str">
        <f>Grundoplysninger!C9</f>
        <v>Mads Sørensen</v>
      </c>
      <c r="K3" s="724"/>
      <c r="L3" s="724"/>
      <c r="M3" s="724"/>
      <c r="N3" s="724"/>
      <c r="O3" s="724"/>
      <c r="P3" s="724"/>
      <c r="Q3" s="724"/>
      <c r="R3" s="724"/>
      <c r="S3" s="510"/>
      <c r="T3" s="509"/>
      <c r="U3" s="509"/>
      <c r="V3" s="509"/>
      <c r="W3" s="509"/>
      <c r="X3" s="509"/>
      <c r="Y3" s="511"/>
      <c r="Z3"/>
    </row>
    <row r="4" spans="1:34" ht="4.5" customHeight="1" thickBot="1" x14ac:dyDescent="0.3">
      <c r="A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/>
      <c r="P4"/>
      <c r="Q4"/>
      <c r="R4"/>
      <c r="S4"/>
      <c r="T4"/>
      <c r="U4"/>
      <c r="V4"/>
      <c r="W4"/>
      <c r="X4"/>
      <c r="Y4"/>
      <c r="Z4"/>
    </row>
    <row r="5" spans="1:34" ht="14.25" x14ac:dyDescent="0.2">
      <c r="A5"/>
      <c r="B5" s="844" t="str">
        <f>Grundoplysninger!$B$19</f>
        <v>Planterådgiver - grovfoderskolen</v>
      </c>
      <c r="C5" s="845"/>
      <c r="D5" s="845"/>
      <c r="E5" s="845"/>
      <c r="F5" s="845"/>
      <c r="G5" s="846" t="str">
        <f>IF(Grundoplysninger!$C$19=""," ",Grundoplysninger!$C$19)</f>
        <v xml:space="preserve"> </v>
      </c>
      <c r="H5" s="846"/>
      <c r="I5" s="846"/>
      <c r="J5" s="846"/>
      <c r="K5" s="847"/>
      <c r="L5" s="253"/>
      <c r="M5" s="253"/>
      <c r="N5" s="844" t="str">
        <f>Grundoplysninger!$B$21</f>
        <v>Planterådgiver - primær</v>
      </c>
      <c r="O5" s="845"/>
      <c r="P5" s="845"/>
      <c r="Q5" s="845"/>
      <c r="R5" s="846" t="str">
        <f>IF(Grundoplysninger!$C$21=""," ",Grundoplysninger!$C$21)</f>
        <v xml:space="preserve"> </v>
      </c>
      <c r="S5" s="846"/>
      <c r="T5" s="846"/>
      <c r="U5" s="847"/>
    </row>
    <row r="6" spans="1:34" ht="15" customHeight="1" thickBot="1" x14ac:dyDescent="0.25">
      <c r="B6" s="850" t="str">
        <f>Grundoplysninger!$B$20</f>
        <v>Kvægrådgiver - grovfoderskolen</v>
      </c>
      <c r="C6" s="851"/>
      <c r="D6" s="851"/>
      <c r="E6" s="851"/>
      <c r="F6" s="851"/>
      <c r="G6" s="848" t="str">
        <f>IF(Grundoplysninger!$C$20=""," ",Grundoplysninger!$C$20)</f>
        <v xml:space="preserve"> </v>
      </c>
      <c r="H6" s="848"/>
      <c r="I6" s="848"/>
      <c r="J6" s="848"/>
      <c r="K6" s="849"/>
      <c r="L6" s="253"/>
      <c r="M6" s="253"/>
      <c r="N6" s="850" t="str">
        <f>Grundoplysninger!$B$22</f>
        <v>Kvægrådgiver - primær</v>
      </c>
      <c r="O6" s="851"/>
      <c r="P6" s="851"/>
      <c r="Q6" s="851"/>
      <c r="R6" s="848" t="str">
        <f>IF(Grundoplysninger!$C$22=""," ",Grundoplysninger!$C$22)</f>
        <v xml:space="preserve"> </v>
      </c>
      <c r="S6" s="848"/>
      <c r="T6" s="848"/>
      <c r="U6" s="849"/>
      <c r="V6" s="241"/>
      <c r="W6" s="241"/>
      <c r="X6" s="242"/>
      <c r="Y6" s="243"/>
    </row>
    <row r="7" spans="1:34" ht="14.25" customHeight="1" thickBot="1" x14ac:dyDescent="0.25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  <c r="N7" s="255"/>
      <c r="O7" s="255"/>
      <c r="P7" s="255"/>
      <c r="Q7" s="255"/>
      <c r="R7" s="255"/>
      <c r="S7" s="255"/>
      <c r="T7" s="255"/>
      <c r="U7" s="255"/>
      <c r="V7" s="245"/>
      <c r="W7" s="245"/>
      <c r="X7" s="245"/>
      <c r="Y7" s="245"/>
      <c r="Z7" s="841" t="s">
        <v>176</v>
      </c>
      <c r="AA7" s="842"/>
      <c r="AB7" s="842"/>
      <c r="AC7" s="842"/>
      <c r="AD7" s="843"/>
    </row>
    <row r="8" spans="1:34" ht="18.75" customHeight="1" thickBot="1" x14ac:dyDescent="0.25">
      <c r="B8" s="835" t="s">
        <v>107</v>
      </c>
      <c r="C8" s="836"/>
      <c r="D8" s="836"/>
      <c r="E8" s="836"/>
      <c r="F8" s="500" t="s">
        <v>227</v>
      </c>
      <c r="G8" s="839"/>
      <c r="H8" s="839"/>
      <c r="I8" s="840"/>
      <c r="J8" s="861" t="s">
        <v>178</v>
      </c>
      <c r="K8" s="862"/>
      <c r="L8" s="836"/>
      <c r="M8" s="836"/>
      <c r="N8" s="836"/>
      <c r="O8" s="861" t="s">
        <v>179</v>
      </c>
      <c r="P8" s="862"/>
      <c r="Q8" s="862"/>
      <c r="R8" s="501">
        <f>AC26</f>
        <v>3.125E-2</v>
      </c>
      <c r="S8" s="861" t="s">
        <v>180</v>
      </c>
      <c r="T8" s="862"/>
      <c r="U8" s="501" t="str">
        <f>AD26</f>
        <v xml:space="preserve"> </v>
      </c>
      <c r="V8" s="862" t="s">
        <v>181</v>
      </c>
      <c r="W8" s="862"/>
      <c r="X8" s="862"/>
      <c r="Y8" s="502"/>
      <c r="Z8" s="293"/>
      <c r="AA8" s="854" t="s">
        <v>182</v>
      </c>
      <c r="AB8" s="854" t="s">
        <v>183</v>
      </c>
      <c r="AC8" s="854" t="s">
        <v>184</v>
      </c>
      <c r="AD8" s="854" t="s">
        <v>185</v>
      </c>
    </row>
    <row r="9" spans="1:34" ht="3.75" customHeight="1" thickBot="1" x14ac:dyDescent="0.25">
      <c r="B9" s="495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7"/>
      <c r="Z9" s="294"/>
      <c r="AA9" s="855"/>
      <c r="AB9" s="855"/>
      <c r="AC9" s="855"/>
      <c r="AD9" s="855"/>
    </row>
    <row r="10" spans="1:34" ht="26.25" customHeight="1" x14ac:dyDescent="0.2">
      <c r="B10" s="267" t="s">
        <v>186</v>
      </c>
      <c r="C10" s="275"/>
      <c r="D10" s="276"/>
      <c r="E10" s="268" t="s">
        <v>187</v>
      </c>
      <c r="F10" s="282"/>
      <c r="G10" s="269" t="s">
        <v>188</v>
      </c>
      <c r="H10" s="285"/>
      <c r="I10" s="270" t="s">
        <v>189</v>
      </c>
      <c r="J10" s="451">
        <f>F10*H10</f>
        <v>0</v>
      </c>
      <c r="K10" s="269" t="s">
        <v>190</v>
      </c>
      <c r="L10" s="288"/>
      <c r="M10" s="269" t="s">
        <v>132</v>
      </c>
      <c r="N10" s="440">
        <f>J10*L10</f>
        <v>0</v>
      </c>
      <c r="O10" s="432" t="s">
        <v>191</v>
      </c>
      <c r="P10" s="399" t="str">
        <f>IF(L10&gt;0,7.43/L10," ")</f>
        <v xml:space="preserve"> </v>
      </c>
      <c r="Q10" s="269" t="s">
        <v>192</v>
      </c>
      <c r="R10" s="440" t="str">
        <f>IF(J10&gt;0,J10/P10," ")</f>
        <v xml:space="preserve"> </v>
      </c>
      <c r="S10" s="432" t="s">
        <v>193</v>
      </c>
      <c r="T10" s="397" t="str">
        <f>IF(J10&gt;0,J10/D10," ")</f>
        <v xml:space="preserve"> </v>
      </c>
      <c r="U10" s="269" t="s">
        <v>194</v>
      </c>
      <c r="V10" s="440" t="str">
        <f>IF(L10&gt;0,N10/D10," ")</f>
        <v xml:space="preserve"> </v>
      </c>
      <c r="W10" s="432" t="s">
        <v>195</v>
      </c>
      <c r="X10" s="404" t="str">
        <f>IF(L10&gt;0,V10/7.43," ")</f>
        <v xml:space="preserve"> </v>
      </c>
      <c r="Y10" s="271" t="s">
        <v>81</v>
      </c>
      <c r="Z10" s="295"/>
      <c r="AA10" s="296">
        <v>0.41666666666666669</v>
      </c>
      <c r="AB10" s="297">
        <v>0.44791666666666669</v>
      </c>
      <c r="AC10" s="409">
        <f>IF(AB10&gt;0,AB10-AA10," ")</f>
        <v>3.125E-2</v>
      </c>
      <c r="AD10" s="418" t="e">
        <f>IF(AB10&gt;0,AC10/D10," ")</f>
        <v>#DIV/0!</v>
      </c>
      <c r="AF10" s="246"/>
      <c r="AG10" s="246"/>
      <c r="AH10" s="246"/>
    </row>
    <row r="11" spans="1:34" ht="26.25" customHeight="1" x14ac:dyDescent="0.2">
      <c r="B11" s="272" t="s">
        <v>186</v>
      </c>
      <c r="C11" s="277"/>
      <c r="D11" s="278"/>
      <c r="E11" s="273" t="str">
        <f>IF(D11&gt;0,E10," ")</f>
        <v xml:space="preserve"> </v>
      </c>
      <c r="F11" s="283"/>
      <c r="G11" s="273" t="str">
        <f>IF(F11&gt;0,G10," ")</f>
        <v xml:space="preserve"> </v>
      </c>
      <c r="H11" s="286"/>
      <c r="I11" s="273" t="str">
        <f>IF(H11&gt;0,I10," ")</f>
        <v xml:space="preserve"> </v>
      </c>
      <c r="J11" s="499" t="str">
        <f>IF(F11&gt;0,F11*H11," ")</f>
        <v xml:space="preserve"> </v>
      </c>
      <c r="K11" s="273" t="str">
        <f>IF(H11&gt;0,K10," ")</f>
        <v xml:space="preserve"> </v>
      </c>
      <c r="L11" s="289"/>
      <c r="M11" s="273" t="str">
        <f>IF(L11&gt;0,M10," ")</f>
        <v xml:space="preserve"> </v>
      </c>
      <c r="N11" s="441" t="str">
        <f>IF(H11&gt;0,J11*L11," ")</f>
        <v xml:space="preserve"> </v>
      </c>
      <c r="O11" s="433" t="str">
        <f>IF(L11&gt;0,O10," ")</f>
        <v xml:space="preserve"> </v>
      </c>
      <c r="P11" s="400" t="str">
        <f t="shared" ref="P11:P25" si="0">IF(L11&gt;0,7.43/L11," ")</f>
        <v xml:space="preserve"> </v>
      </c>
      <c r="Q11" s="273" t="str">
        <f>IF(L11&gt;0,Q10," ")</f>
        <v xml:space="preserve"> </v>
      </c>
      <c r="R11" s="441" t="str">
        <f>IF(H11&gt;0,J11/P11," ")</f>
        <v xml:space="preserve"> </v>
      </c>
      <c r="S11" s="433" t="str">
        <f>IF(H11&gt;0,S10," ")</f>
        <v xml:space="preserve"> </v>
      </c>
      <c r="T11" s="398" t="str">
        <f>IF(H11&gt;0,J11/D11," ")</f>
        <v xml:space="preserve"> </v>
      </c>
      <c r="U11" s="273" t="str">
        <f>IF(H11&gt;0,U10," ")</f>
        <v xml:space="preserve"> </v>
      </c>
      <c r="V11" s="441" t="str">
        <f t="shared" ref="V11:V25" si="1">IF(L11&gt;0,N11/D11," ")</f>
        <v xml:space="preserve"> </v>
      </c>
      <c r="W11" s="433" t="str">
        <f>IF(L11&gt;0,W10," ")</f>
        <v xml:space="preserve"> </v>
      </c>
      <c r="X11" s="405" t="str">
        <f t="shared" ref="X11:X25" si="2">IF(L11&gt;0,V11/7.43," ")</f>
        <v xml:space="preserve"> </v>
      </c>
      <c r="Y11" s="425" t="str">
        <f>IF(L11&gt;0,Y10," ")</f>
        <v xml:space="preserve"> </v>
      </c>
      <c r="Z11" s="298"/>
      <c r="AA11" s="299"/>
      <c r="AB11" s="300"/>
      <c r="AC11" s="410" t="str">
        <f>IF(AB11&gt;0,AB11-AA11," ")</f>
        <v xml:space="preserve"> </v>
      </c>
      <c r="AD11" s="411" t="str">
        <f t="shared" ref="AD11:AD25" si="3">IF(AB11&gt;0,AC11/D11," ")</f>
        <v xml:space="preserve"> </v>
      </c>
      <c r="AF11" s="246"/>
      <c r="AG11" s="246"/>
      <c r="AH11" s="246"/>
    </row>
    <row r="12" spans="1:34" ht="26.25" customHeight="1" x14ac:dyDescent="0.2">
      <c r="B12" s="272" t="s">
        <v>186</v>
      </c>
      <c r="C12" s="279"/>
      <c r="D12" s="278"/>
      <c r="E12" s="273" t="str">
        <f>IF(D12&gt;0,E10," ")</f>
        <v xml:space="preserve"> </v>
      </c>
      <c r="F12" s="283"/>
      <c r="G12" s="273" t="str">
        <f>IF(F12&gt;0,G10," ")</f>
        <v xml:space="preserve"> </v>
      </c>
      <c r="H12" s="286"/>
      <c r="I12" s="273" t="str">
        <f>IF(H12&gt;0,I10," ")</f>
        <v xml:space="preserve"> </v>
      </c>
      <c r="J12" s="499" t="str">
        <f t="shared" ref="J12:J25" si="4">IF(F12&gt;0,F12*H12," ")</f>
        <v xml:space="preserve"> </v>
      </c>
      <c r="K12" s="273" t="str">
        <f>IF(H12&gt;0,K10," ")</f>
        <v xml:space="preserve"> </v>
      </c>
      <c r="L12" s="289"/>
      <c r="M12" s="273" t="str">
        <f>IF(L12&gt;0,M10," ")</f>
        <v xml:space="preserve"> </v>
      </c>
      <c r="N12" s="441" t="str">
        <f t="shared" ref="N12:N25" si="5">IF(H12&gt;0,J12*L12," ")</f>
        <v xml:space="preserve"> </v>
      </c>
      <c r="O12" s="433" t="str">
        <f>IF(L12&gt;0,O10," ")</f>
        <v xml:space="preserve"> </v>
      </c>
      <c r="P12" s="400" t="str">
        <f t="shared" si="0"/>
        <v xml:space="preserve"> </v>
      </c>
      <c r="Q12" s="273" t="str">
        <f>IF(L12&gt;0,Q10," ")</f>
        <v xml:space="preserve"> </v>
      </c>
      <c r="R12" s="441" t="str">
        <f t="shared" ref="R12:R25" si="6">IF(H12&gt;0,J12/P12," ")</f>
        <v xml:space="preserve"> </v>
      </c>
      <c r="S12" s="433" t="str">
        <f>IF(H12&gt;0,S10," ")</f>
        <v xml:space="preserve"> </v>
      </c>
      <c r="T12" s="398" t="str">
        <f t="shared" ref="T12:T25" si="7">IF(H12&gt;0,J12/D12," ")</f>
        <v xml:space="preserve"> </v>
      </c>
      <c r="U12" s="273" t="str">
        <f>IF(H12&gt;0,U10," ")</f>
        <v xml:space="preserve"> </v>
      </c>
      <c r="V12" s="441" t="str">
        <f t="shared" si="1"/>
        <v xml:space="preserve"> </v>
      </c>
      <c r="W12" s="433" t="str">
        <f>IF(L12&gt;0,W10," ")</f>
        <v xml:space="preserve"> </v>
      </c>
      <c r="X12" s="405" t="str">
        <f t="shared" si="2"/>
        <v xml:space="preserve"> </v>
      </c>
      <c r="Y12" s="425" t="str">
        <f>IF(L12&gt;0,Y10," ")</f>
        <v xml:space="preserve"> </v>
      </c>
      <c r="Z12" s="298"/>
      <c r="AA12" s="299"/>
      <c r="AB12" s="300"/>
      <c r="AC12" s="410" t="str">
        <f t="shared" ref="AC12:AC25" si="8">IF(AB12&gt;0,AB12-AA12," ")</f>
        <v xml:space="preserve"> </v>
      </c>
      <c r="AD12" s="411" t="str">
        <f t="shared" si="3"/>
        <v xml:space="preserve"> </v>
      </c>
      <c r="AF12" s="246"/>
      <c r="AG12" s="246"/>
      <c r="AH12" s="246"/>
    </row>
    <row r="13" spans="1:34" ht="26.25" customHeight="1" x14ac:dyDescent="0.2">
      <c r="B13" s="272" t="s">
        <v>186</v>
      </c>
      <c r="C13" s="279"/>
      <c r="D13" s="278"/>
      <c r="E13" s="273" t="str">
        <f>IF(D13&gt;0,E10," ")</f>
        <v xml:space="preserve"> </v>
      </c>
      <c r="F13" s="283"/>
      <c r="G13" s="273" t="str">
        <f>IF(F13&gt;0,G10," ")</f>
        <v xml:space="preserve"> </v>
      </c>
      <c r="H13" s="286"/>
      <c r="I13" s="273" t="str">
        <f>IF(H13&gt;0,I10," ")</f>
        <v xml:space="preserve"> </v>
      </c>
      <c r="J13" s="499" t="str">
        <f t="shared" si="4"/>
        <v xml:space="preserve"> </v>
      </c>
      <c r="K13" s="273" t="str">
        <f>IF(H13&gt;0,K10," ")</f>
        <v xml:space="preserve"> </v>
      </c>
      <c r="L13" s="289"/>
      <c r="M13" s="273" t="str">
        <f>IF(L13&gt;0,M10," ")</f>
        <v xml:space="preserve"> </v>
      </c>
      <c r="N13" s="441" t="str">
        <f t="shared" si="5"/>
        <v xml:space="preserve"> </v>
      </c>
      <c r="O13" s="433" t="str">
        <f>IF(L13&gt;0,O10," ")</f>
        <v xml:space="preserve"> </v>
      </c>
      <c r="P13" s="400" t="str">
        <f t="shared" si="0"/>
        <v xml:space="preserve"> </v>
      </c>
      <c r="Q13" s="273" t="str">
        <f>IF(L13&gt;0,Q10," ")</f>
        <v xml:space="preserve"> </v>
      </c>
      <c r="R13" s="441" t="str">
        <f t="shared" si="6"/>
        <v xml:space="preserve"> </v>
      </c>
      <c r="S13" s="433" t="str">
        <f>IF(H13&gt;0,S10," ")</f>
        <v xml:space="preserve"> </v>
      </c>
      <c r="T13" s="398" t="str">
        <f t="shared" si="7"/>
        <v xml:space="preserve"> </v>
      </c>
      <c r="U13" s="273" t="str">
        <f>IF(H13&gt;0,U10," ")</f>
        <v xml:space="preserve"> </v>
      </c>
      <c r="V13" s="441" t="str">
        <f t="shared" si="1"/>
        <v xml:space="preserve"> </v>
      </c>
      <c r="W13" s="433" t="str">
        <f>IF(L13&gt;0,W10," ")</f>
        <v xml:space="preserve"> </v>
      </c>
      <c r="X13" s="405" t="str">
        <f t="shared" si="2"/>
        <v xml:space="preserve"> </v>
      </c>
      <c r="Y13" s="425" t="str">
        <f>IF(L13&gt;0,Y10," ")</f>
        <v xml:space="preserve"> </v>
      </c>
      <c r="Z13" s="298"/>
      <c r="AA13" s="299"/>
      <c r="AB13" s="300"/>
      <c r="AC13" s="410" t="str">
        <f t="shared" si="8"/>
        <v xml:space="preserve"> </v>
      </c>
      <c r="AD13" s="411" t="str">
        <f t="shared" si="3"/>
        <v xml:space="preserve"> </v>
      </c>
      <c r="AF13" s="246"/>
      <c r="AG13" s="246"/>
      <c r="AH13" s="246"/>
    </row>
    <row r="14" spans="1:34" ht="26.25" customHeight="1" x14ac:dyDescent="0.2">
      <c r="B14" s="272" t="s">
        <v>186</v>
      </c>
      <c r="C14" s="277"/>
      <c r="D14" s="278"/>
      <c r="E14" s="273" t="str">
        <f>IF(D14&gt;0,E10," ")</f>
        <v xml:space="preserve"> </v>
      </c>
      <c r="F14" s="283"/>
      <c r="G14" s="273" t="str">
        <f>IF(F14&gt;0,G10," ")</f>
        <v xml:space="preserve"> </v>
      </c>
      <c r="H14" s="286"/>
      <c r="I14" s="273" t="str">
        <f>IF(H14&gt;0,I10," ")</f>
        <v xml:space="preserve"> </v>
      </c>
      <c r="J14" s="499" t="str">
        <f t="shared" si="4"/>
        <v xml:space="preserve"> </v>
      </c>
      <c r="K14" s="273" t="str">
        <f>IF(H14&gt;0,K10," ")</f>
        <v xml:space="preserve"> </v>
      </c>
      <c r="L14" s="289"/>
      <c r="M14" s="273" t="str">
        <f>IF(L14&gt;0,M10," ")</f>
        <v xml:space="preserve"> </v>
      </c>
      <c r="N14" s="441" t="str">
        <f t="shared" si="5"/>
        <v xml:space="preserve"> </v>
      </c>
      <c r="O14" s="433" t="str">
        <f>IF(L14&gt;0,O10," ")</f>
        <v xml:space="preserve"> </v>
      </c>
      <c r="P14" s="400" t="str">
        <f t="shared" si="0"/>
        <v xml:space="preserve"> </v>
      </c>
      <c r="Q14" s="273" t="str">
        <f>IF(L14&gt;0,Q10," ")</f>
        <v xml:space="preserve"> </v>
      </c>
      <c r="R14" s="441" t="str">
        <f t="shared" si="6"/>
        <v xml:space="preserve"> </v>
      </c>
      <c r="S14" s="433" t="str">
        <f>IF(H14&gt;0,S10," ")</f>
        <v xml:space="preserve"> </v>
      </c>
      <c r="T14" s="398" t="str">
        <f t="shared" si="7"/>
        <v xml:space="preserve"> </v>
      </c>
      <c r="U14" s="273" t="str">
        <f>IF(H14&gt;0,U10," ")</f>
        <v xml:space="preserve"> </v>
      </c>
      <c r="V14" s="441" t="str">
        <f t="shared" si="1"/>
        <v xml:space="preserve"> </v>
      </c>
      <c r="W14" s="433" t="str">
        <f>IF(L14&gt;0,W10," ")</f>
        <v xml:space="preserve"> </v>
      </c>
      <c r="X14" s="405" t="str">
        <f t="shared" si="2"/>
        <v xml:space="preserve"> </v>
      </c>
      <c r="Y14" s="425" t="str">
        <f>IF(L14&gt;0,Y10," ")</f>
        <v xml:space="preserve"> </v>
      </c>
      <c r="Z14" s="298"/>
      <c r="AA14" s="299"/>
      <c r="AB14" s="300"/>
      <c r="AC14" s="410" t="str">
        <f t="shared" si="8"/>
        <v xml:space="preserve"> </v>
      </c>
      <c r="AD14" s="411" t="str">
        <f t="shared" si="3"/>
        <v xml:space="preserve"> </v>
      </c>
      <c r="AF14" s="246"/>
      <c r="AG14" s="246"/>
      <c r="AH14" s="246"/>
    </row>
    <row r="15" spans="1:34" ht="26.25" customHeight="1" x14ac:dyDescent="0.2">
      <c r="B15" s="272" t="s">
        <v>186</v>
      </c>
      <c r="C15" s="279"/>
      <c r="D15" s="278"/>
      <c r="E15" s="273" t="str">
        <f>IF(D15&gt;0,E10," ")</f>
        <v xml:space="preserve"> </v>
      </c>
      <c r="F15" s="283"/>
      <c r="G15" s="273" t="str">
        <f>IF(F15&gt;0,G10," ")</f>
        <v xml:space="preserve"> </v>
      </c>
      <c r="H15" s="286"/>
      <c r="I15" s="273" t="str">
        <f>IF(H15&gt;0,I10," ")</f>
        <v xml:space="preserve"> </v>
      </c>
      <c r="J15" s="499" t="str">
        <f t="shared" si="4"/>
        <v xml:space="preserve"> </v>
      </c>
      <c r="K15" s="273" t="str">
        <f>IF(H15&gt;0,K10," ")</f>
        <v xml:space="preserve"> </v>
      </c>
      <c r="L15" s="289"/>
      <c r="M15" s="273" t="str">
        <f>IF(L15&gt;0,M10," ")</f>
        <v xml:space="preserve"> </v>
      </c>
      <c r="N15" s="441" t="str">
        <f t="shared" si="5"/>
        <v xml:space="preserve"> </v>
      </c>
      <c r="O15" s="433" t="str">
        <f>IF(L15&gt;0,O10," ")</f>
        <v xml:space="preserve"> </v>
      </c>
      <c r="P15" s="400" t="str">
        <f t="shared" si="0"/>
        <v xml:space="preserve"> </v>
      </c>
      <c r="Q15" s="273" t="str">
        <f>IF(L15&gt;0,Q10," ")</f>
        <v xml:space="preserve"> </v>
      </c>
      <c r="R15" s="441" t="str">
        <f t="shared" si="6"/>
        <v xml:space="preserve"> </v>
      </c>
      <c r="S15" s="433" t="str">
        <f>IF(H15&gt;0,S10," ")</f>
        <v xml:space="preserve"> </v>
      </c>
      <c r="T15" s="398" t="str">
        <f t="shared" si="7"/>
        <v xml:space="preserve"> </v>
      </c>
      <c r="U15" s="273" t="str">
        <f>IF(H15&gt;0,U10," ")</f>
        <v xml:space="preserve"> </v>
      </c>
      <c r="V15" s="441" t="str">
        <f t="shared" si="1"/>
        <v xml:space="preserve"> </v>
      </c>
      <c r="W15" s="433" t="str">
        <f>IF(L15&gt;0,W10," ")</f>
        <v xml:space="preserve"> </v>
      </c>
      <c r="X15" s="405" t="str">
        <f t="shared" si="2"/>
        <v xml:space="preserve"> </v>
      </c>
      <c r="Y15" s="425" t="str">
        <f>IF(L15&gt;0,Y10," ")</f>
        <v xml:space="preserve"> </v>
      </c>
      <c r="Z15" s="298"/>
      <c r="AA15" s="299"/>
      <c r="AB15" s="300"/>
      <c r="AC15" s="410" t="str">
        <f t="shared" si="8"/>
        <v xml:space="preserve"> </v>
      </c>
      <c r="AD15" s="411" t="str">
        <f t="shared" si="3"/>
        <v xml:space="preserve"> </v>
      </c>
      <c r="AF15" s="246"/>
      <c r="AG15" s="246"/>
      <c r="AH15" s="246"/>
    </row>
    <row r="16" spans="1:34" ht="26.25" customHeight="1" x14ac:dyDescent="0.2">
      <c r="B16" s="272" t="s">
        <v>186</v>
      </c>
      <c r="C16" s="279"/>
      <c r="D16" s="278"/>
      <c r="E16" s="273" t="str">
        <f>IF(D16&gt;0,E10," ")</f>
        <v xml:space="preserve"> </v>
      </c>
      <c r="F16" s="283"/>
      <c r="G16" s="273" t="str">
        <f>IF(F16&gt;0,G10," ")</f>
        <v xml:space="preserve"> </v>
      </c>
      <c r="H16" s="286"/>
      <c r="I16" s="273" t="str">
        <f>IF(H16&gt;0,I10," ")</f>
        <v xml:space="preserve"> </v>
      </c>
      <c r="J16" s="499" t="str">
        <f t="shared" si="4"/>
        <v xml:space="preserve"> </v>
      </c>
      <c r="K16" s="273" t="str">
        <f>IF(H16&gt;0,K10," ")</f>
        <v xml:space="preserve"> </v>
      </c>
      <c r="L16" s="289"/>
      <c r="M16" s="273" t="str">
        <f>IF(L16&gt;0,M10," ")</f>
        <v xml:space="preserve"> </v>
      </c>
      <c r="N16" s="441" t="str">
        <f t="shared" si="5"/>
        <v xml:space="preserve"> </v>
      </c>
      <c r="O16" s="433" t="str">
        <f>IF(L16&gt;0,O10," ")</f>
        <v xml:space="preserve"> </v>
      </c>
      <c r="P16" s="400" t="str">
        <f>IF(L16&gt;0,7.43/L16," ")</f>
        <v xml:space="preserve"> </v>
      </c>
      <c r="Q16" s="273" t="str">
        <f>IF(L16&gt;0,Q10," ")</f>
        <v xml:space="preserve"> </v>
      </c>
      <c r="R16" s="441" t="str">
        <f t="shared" si="6"/>
        <v xml:space="preserve"> </v>
      </c>
      <c r="S16" s="433" t="str">
        <f>IF(H16&gt;0,S10," ")</f>
        <v xml:space="preserve"> </v>
      </c>
      <c r="T16" s="398" t="str">
        <f t="shared" si="7"/>
        <v xml:space="preserve"> </v>
      </c>
      <c r="U16" s="273" t="str">
        <f>IF(H16&gt;0,U10," ")</f>
        <v xml:space="preserve"> </v>
      </c>
      <c r="V16" s="441" t="str">
        <f t="shared" si="1"/>
        <v xml:space="preserve"> </v>
      </c>
      <c r="W16" s="433" t="str">
        <f>IF(L16&gt;0,W10," ")</f>
        <v xml:space="preserve"> </v>
      </c>
      <c r="X16" s="405" t="str">
        <f t="shared" si="2"/>
        <v xml:space="preserve"> </v>
      </c>
      <c r="Y16" s="425" t="str">
        <f>IF(L16&gt;0,Y10," ")</f>
        <v xml:space="preserve"> </v>
      </c>
      <c r="Z16" s="298"/>
      <c r="AA16" s="299"/>
      <c r="AB16" s="300"/>
      <c r="AC16" s="410" t="str">
        <f t="shared" si="8"/>
        <v xml:space="preserve"> </v>
      </c>
      <c r="AD16" s="411" t="str">
        <f t="shared" si="3"/>
        <v xml:space="preserve"> </v>
      </c>
      <c r="AF16" s="246"/>
      <c r="AG16" s="246"/>
      <c r="AH16" s="246"/>
    </row>
    <row r="17" spans="2:30" ht="26.25" customHeight="1" x14ac:dyDescent="0.2">
      <c r="B17" s="272" t="s">
        <v>186</v>
      </c>
      <c r="C17" s="279"/>
      <c r="D17" s="278"/>
      <c r="E17" s="273" t="str">
        <f>IF(D17&gt;0,E10," ")</f>
        <v xml:space="preserve"> </v>
      </c>
      <c r="F17" s="283"/>
      <c r="G17" s="273" t="str">
        <f>IF(F17&gt;0,G10," ")</f>
        <v xml:space="preserve"> </v>
      </c>
      <c r="H17" s="286"/>
      <c r="I17" s="273" t="str">
        <f>IF(H17&gt;0,I10," ")</f>
        <v xml:space="preserve"> </v>
      </c>
      <c r="J17" s="499" t="str">
        <f t="shared" si="4"/>
        <v xml:space="preserve"> </v>
      </c>
      <c r="K17" s="273" t="str">
        <f>IF(H17&gt;0,K10," ")</f>
        <v xml:space="preserve"> </v>
      </c>
      <c r="L17" s="289"/>
      <c r="M17" s="273" t="str">
        <f>IF(L17&gt;0,M10," ")</f>
        <v xml:space="preserve"> </v>
      </c>
      <c r="N17" s="441" t="str">
        <f t="shared" si="5"/>
        <v xml:space="preserve"> </v>
      </c>
      <c r="O17" s="433" t="str">
        <f>IF(L17&gt;0,O10," ")</f>
        <v xml:space="preserve"> </v>
      </c>
      <c r="P17" s="400" t="str">
        <f t="shared" si="0"/>
        <v xml:space="preserve"> </v>
      </c>
      <c r="Q17" s="273" t="str">
        <f>IF(L17&gt;0,Q10," ")</f>
        <v xml:space="preserve"> </v>
      </c>
      <c r="R17" s="441" t="str">
        <f t="shared" si="6"/>
        <v xml:space="preserve"> </v>
      </c>
      <c r="S17" s="433" t="str">
        <f>IF(H17&gt;0,S10," ")</f>
        <v xml:space="preserve"> </v>
      </c>
      <c r="T17" s="398" t="str">
        <f t="shared" si="7"/>
        <v xml:space="preserve"> </v>
      </c>
      <c r="U17" s="273" t="str">
        <f>IF(H17&gt;0,U10," ")</f>
        <v xml:space="preserve"> </v>
      </c>
      <c r="V17" s="441" t="str">
        <f t="shared" si="1"/>
        <v xml:space="preserve"> </v>
      </c>
      <c r="W17" s="433" t="str">
        <f>IF(L17&gt;0,W10," ")</f>
        <v xml:space="preserve"> </v>
      </c>
      <c r="X17" s="405" t="str">
        <f t="shared" si="2"/>
        <v xml:space="preserve"> </v>
      </c>
      <c r="Y17" s="425" t="str">
        <f>IF(L17&gt;0,Y10," ")</f>
        <v xml:space="preserve"> </v>
      </c>
      <c r="Z17" s="298"/>
      <c r="AA17" s="299"/>
      <c r="AB17" s="300"/>
      <c r="AC17" s="410" t="str">
        <f t="shared" si="8"/>
        <v xml:space="preserve"> </v>
      </c>
      <c r="AD17" s="411" t="str">
        <f t="shared" si="3"/>
        <v xml:space="preserve"> </v>
      </c>
    </row>
    <row r="18" spans="2:30" ht="26.25" customHeight="1" x14ac:dyDescent="0.2">
      <c r="B18" s="272" t="s">
        <v>186</v>
      </c>
      <c r="C18" s="279"/>
      <c r="D18" s="278"/>
      <c r="E18" s="273" t="str">
        <f>IF(D18&gt;0,E10," ")</f>
        <v xml:space="preserve"> </v>
      </c>
      <c r="F18" s="283"/>
      <c r="G18" s="273" t="str">
        <f>IF(F18&gt;0,G10," ")</f>
        <v xml:space="preserve"> </v>
      </c>
      <c r="H18" s="286"/>
      <c r="I18" s="273" t="str">
        <f>IF(H18&gt;0,I10," ")</f>
        <v xml:space="preserve"> </v>
      </c>
      <c r="J18" s="499" t="str">
        <f t="shared" si="4"/>
        <v xml:space="preserve"> </v>
      </c>
      <c r="K18" s="273" t="str">
        <f>IF(H18&gt;0,K10," ")</f>
        <v xml:space="preserve"> </v>
      </c>
      <c r="L18" s="289"/>
      <c r="M18" s="273" t="str">
        <f>IF(L18&gt;0,M10," ")</f>
        <v xml:space="preserve"> </v>
      </c>
      <c r="N18" s="441" t="str">
        <f t="shared" si="5"/>
        <v xml:space="preserve"> </v>
      </c>
      <c r="O18" s="433" t="str">
        <f>IF(L18&gt;0,O10," ")</f>
        <v xml:space="preserve"> </v>
      </c>
      <c r="P18" s="400" t="str">
        <f t="shared" si="0"/>
        <v xml:space="preserve"> </v>
      </c>
      <c r="Q18" s="273" t="str">
        <f>IF(L18&gt;0,Q10," ")</f>
        <v xml:space="preserve"> </v>
      </c>
      <c r="R18" s="441" t="str">
        <f t="shared" si="6"/>
        <v xml:space="preserve"> </v>
      </c>
      <c r="S18" s="433" t="str">
        <f>IF(H18&gt;0,S10," ")</f>
        <v xml:space="preserve"> </v>
      </c>
      <c r="T18" s="398" t="str">
        <f t="shared" si="7"/>
        <v xml:space="preserve"> </v>
      </c>
      <c r="U18" s="273" t="str">
        <f>IF(H18&gt;0,U10," ")</f>
        <v xml:space="preserve"> </v>
      </c>
      <c r="V18" s="441" t="str">
        <f t="shared" si="1"/>
        <v xml:space="preserve"> </v>
      </c>
      <c r="W18" s="433" t="str">
        <f>IF(L18&gt;0,W10," ")</f>
        <v xml:space="preserve"> </v>
      </c>
      <c r="X18" s="405" t="str">
        <f t="shared" si="2"/>
        <v xml:space="preserve"> </v>
      </c>
      <c r="Y18" s="425" t="str">
        <f>IF(L18&gt;0,Y10," ")</f>
        <v xml:space="preserve"> </v>
      </c>
      <c r="Z18" s="298"/>
      <c r="AA18" s="299"/>
      <c r="AB18" s="300"/>
      <c r="AC18" s="410" t="str">
        <f t="shared" si="8"/>
        <v xml:space="preserve"> </v>
      </c>
      <c r="AD18" s="411" t="str">
        <f t="shared" si="3"/>
        <v xml:space="preserve"> </v>
      </c>
    </row>
    <row r="19" spans="2:30" ht="26.25" customHeight="1" x14ac:dyDescent="0.2">
      <c r="B19" s="272" t="s">
        <v>186</v>
      </c>
      <c r="C19" s="277"/>
      <c r="D19" s="278"/>
      <c r="E19" s="273" t="str">
        <f>IF(D19&gt;0,E10," ")</f>
        <v xml:space="preserve"> </v>
      </c>
      <c r="F19" s="283"/>
      <c r="G19" s="273" t="str">
        <f>IF(F19&gt;0,G10," ")</f>
        <v xml:space="preserve"> </v>
      </c>
      <c r="H19" s="286"/>
      <c r="I19" s="273" t="str">
        <f>IF(H19&gt;0,I10," ")</f>
        <v xml:space="preserve"> </v>
      </c>
      <c r="J19" s="499" t="str">
        <f t="shared" si="4"/>
        <v xml:space="preserve"> </v>
      </c>
      <c r="K19" s="273" t="str">
        <f>IF(H19&gt;0,K10," ")</f>
        <v xml:space="preserve"> </v>
      </c>
      <c r="L19" s="289"/>
      <c r="M19" s="273" t="str">
        <f>IF(L19&gt;0,M10," ")</f>
        <v xml:space="preserve"> </v>
      </c>
      <c r="N19" s="441" t="str">
        <f t="shared" si="5"/>
        <v xml:space="preserve"> </v>
      </c>
      <c r="O19" s="433" t="str">
        <f>IF(L19&gt;0,O10," ")</f>
        <v xml:space="preserve"> </v>
      </c>
      <c r="P19" s="400" t="str">
        <f t="shared" si="0"/>
        <v xml:space="preserve"> </v>
      </c>
      <c r="Q19" s="273" t="str">
        <f>IF(L19&gt;0,Q10," ")</f>
        <v xml:space="preserve"> </v>
      </c>
      <c r="R19" s="441" t="str">
        <f t="shared" si="6"/>
        <v xml:space="preserve"> </v>
      </c>
      <c r="S19" s="433" t="str">
        <f>IF(H19&gt;0,S10," ")</f>
        <v xml:space="preserve"> </v>
      </c>
      <c r="T19" s="398" t="str">
        <f t="shared" si="7"/>
        <v xml:space="preserve"> </v>
      </c>
      <c r="U19" s="273" t="str">
        <f>IF(H19&gt;0,U10," ")</f>
        <v xml:space="preserve"> </v>
      </c>
      <c r="V19" s="441" t="str">
        <f t="shared" si="1"/>
        <v xml:space="preserve"> </v>
      </c>
      <c r="W19" s="433" t="str">
        <f>IF(L19&gt;0,W10," ")</f>
        <v xml:space="preserve"> </v>
      </c>
      <c r="X19" s="405" t="str">
        <f t="shared" si="2"/>
        <v xml:space="preserve"> </v>
      </c>
      <c r="Y19" s="425" t="str">
        <f>IF(L19&gt;0,Y10," ")</f>
        <v xml:space="preserve"> </v>
      </c>
      <c r="Z19" s="298"/>
      <c r="AA19" s="299"/>
      <c r="AB19" s="300"/>
      <c r="AC19" s="410" t="str">
        <f t="shared" si="8"/>
        <v xml:space="preserve"> </v>
      </c>
      <c r="AD19" s="411" t="str">
        <f t="shared" si="3"/>
        <v xml:space="preserve"> </v>
      </c>
    </row>
    <row r="20" spans="2:30" ht="26.25" customHeight="1" x14ac:dyDescent="0.2">
      <c r="B20" s="272" t="s">
        <v>186</v>
      </c>
      <c r="C20" s="279"/>
      <c r="D20" s="278"/>
      <c r="E20" s="273" t="str">
        <f>IF(D20&gt;0,E10," ")</f>
        <v xml:space="preserve"> </v>
      </c>
      <c r="F20" s="283"/>
      <c r="G20" s="273" t="str">
        <f>IF(F20&gt;0,G10," ")</f>
        <v xml:space="preserve"> </v>
      </c>
      <c r="H20" s="286"/>
      <c r="I20" s="273" t="str">
        <f>IF(H20&gt;0,I10," ")</f>
        <v xml:space="preserve"> </v>
      </c>
      <c r="J20" s="499" t="str">
        <f t="shared" si="4"/>
        <v xml:space="preserve"> </v>
      </c>
      <c r="K20" s="273" t="str">
        <f>IF(H20&gt;0,K10," ")</f>
        <v xml:space="preserve"> </v>
      </c>
      <c r="L20" s="289"/>
      <c r="M20" s="273" t="str">
        <f>IF(L20&gt;0,M10," ")</f>
        <v xml:space="preserve"> </v>
      </c>
      <c r="N20" s="441" t="str">
        <f t="shared" si="5"/>
        <v xml:space="preserve"> </v>
      </c>
      <c r="O20" s="433" t="str">
        <f>IF(L20&gt;0,O10," ")</f>
        <v xml:space="preserve"> </v>
      </c>
      <c r="P20" s="400" t="str">
        <f t="shared" si="0"/>
        <v xml:space="preserve"> </v>
      </c>
      <c r="Q20" s="273" t="str">
        <f>IF(L20&gt;0,Q10," ")</f>
        <v xml:space="preserve"> </v>
      </c>
      <c r="R20" s="441" t="str">
        <f t="shared" si="6"/>
        <v xml:space="preserve"> </v>
      </c>
      <c r="S20" s="433" t="str">
        <f>IF(H20&gt;0,S10," ")</f>
        <v xml:space="preserve"> </v>
      </c>
      <c r="T20" s="398" t="str">
        <f t="shared" si="7"/>
        <v xml:space="preserve"> </v>
      </c>
      <c r="U20" s="273" t="str">
        <f>IF(H20&gt;0,U10," ")</f>
        <v xml:space="preserve"> </v>
      </c>
      <c r="V20" s="441" t="str">
        <f t="shared" si="1"/>
        <v xml:space="preserve"> </v>
      </c>
      <c r="W20" s="433" t="str">
        <f>IF(L20&gt;0,W10," ")</f>
        <v xml:space="preserve"> </v>
      </c>
      <c r="X20" s="405" t="str">
        <f t="shared" si="2"/>
        <v xml:space="preserve"> </v>
      </c>
      <c r="Y20" s="425" t="str">
        <f>IF(L20&gt;0,Y10," ")</f>
        <v xml:space="preserve"> </v>
      </c>
      <c r="Z20" s="298"/>
      <c r="AA20" s="299"/>
      <c r="AB20" s="300"/>
      <c r="AC20" s="410" t="str">
        <f t="shared" si="8"/>
        <v xml:space="preserve"> </v>
      </c>
      <c r="AD20" s="411" t="str">
        <f t="shared" si="3"/>
        <v xml:space="preserve"> </v>
      </c>
    </row>
    <row r="21" spans="2:30" ht="26.25" customHeight="1" x14ac:dyDescent="0.2">
      <c r="B21" s="272" t="s">
        <v>186</v>
      </c>
      <c r="C21" s="279"/>
      <c r="D21" s="278"/>
      <c r="E21" s="273" t="str">
        <f>IF(D21&gt;0,E10," ")</f>
        <v xml:space="preserve"> </v>
      </c>
      <c r="F21" s="283"/>
      <c r="G21" s="273" t="str">
        <f>IF(F21&gt;0,G10," ")</f>
        <v xml:space="preserve"> </v>
      </c>
      <c r="H21" s="286"/>
      <c r="I21" s="273" t="str">
        <f>IF(H21&gt;0,I10," ")</f>
        <v xml:space="preserve"> </v>
      </c>
      <c r="J21" s="499" t="str">
        <f t="shared" si="4"/>
        <v xml:space="preserve"> </v>
      </c>
      <c r="K21" s="273" t="str">
        <f>IF(H21&gt;0,K10," ")</f>
        <v xml:space="preserve"> </v>
      </c>
      <c r="L21" s="289"/>
      <c r="M21" s="273" t="str">
        <f>IF(L21&gt;0,M10," ")</f>
        <v xml:space="preserve"> </v>
      </c>
      <c r="N21" s="441" t="str">
        <f t="shared" si="5"/>
        <v xml:space="preserve"> </v>
      </c>
      <c r="O21" s="433" t="str">
        <f>IF(L21&gt;0,O10," ")</f>
        <v xml:space="preserve"> </v>
      </c>
      <c r="P21" s="400" t="str">
        <f t="shared" si="0"/>
        <v xml:space="preserve"> </v>
      </c>
      <c r="Q21" s="273" t="str">
        <f>IF(L21&gt;0,Q10," ")</f>
        <v xml:space="preserve"> </v>
      </c>
      <c r="R21" s="441" t="str">
        <f t="shared" si="6"/>
        <v xml:space="preserve"> </v>
      </c>
      <c r="S21" s="433" t="str">
        <f>IF(H21&gt;0,S10," ")</f>
        <v xml:space="preserve"> </v>
      </c>
      <c r="T21" s="398" t="str">
        <f t="shared" si="7"/>
        <v xml:space="preserve"> </v>
      </c>
      <c r="U21" s="273" t="str">
        <f>IF(H21&gt;0,U10," ")</f>
        <v xml:space="preserve"> </v>
      </c>
      <c r="V21" s="441" t="str">
        <f t="shared" si="1"/>
        <v xml:space="preserve"> </v>
      </c>
      <c r="W21" s="433" t="str">
        <f>IF(L21&gt;0,W10," ")</f>
        <v xml:space="preserve"> </v>
      </c>
      <c r="X21" s="405" t="str">
        <f t="shared" si="2"/>
        <v xml:space="preserve"> </v>
      </c>
      <c r="Y21" s="425" t="str">
        <f>IF(L21&gt;0,Y10," ")</f>
        <v xml:space="preserve"> </v>
      </c>
      <c r="Z21" s="298"/>
      <c r="AA21" s="299"/>
      <c r="AB21" s="300"/>
      <c r="AC21" s="410" t="str">
        <f t="shared" si="8"/>
        <v xml:space="preserve"> </v>
      </c>
      <c r="AD21" s="411" t="str">
        <f t="shared" si="3"/>
        <v xml:space="preserve"> </v>
      </c>
    </row>
    <row r="22" spans="2:30" ht="26.25" customHeight="1" x14ac:dyDescent="0.2">
      <c r="B22" s="272" t="s">
        <v>186</v>
      </c>
      <c r="C22" s="279"/>
      <c r="D22" s="278"/>
      <c r="E22" s="273" t="str">
        <f>IF(D22&gt;0,E10," ")</f>
        <v xml:space="preserve"> </v>
      </c>
      <c r="F22" s="283"/>
      <c r="G22" s="273" t="str">
        <f>IF(F22&gt;0,G10," ")</f>
        <v xml:space="preserve"> </v>
      </c>
      <c r="H22" s="286"/>
      <c r="I22" s="273" t="str">
        <f>IF(H22&gt;0,I10," ")</f>
        <v xml:space="preserve"> </v>
      </c>
      <c r="J22" s="499" t="str">
        <f t="shared" si="4"/>
        <v xml:space="preserve"> </v>
      </c>
      <c r="K22" s="273" t="str">
        <f>IF(H22&gt;0,K10," ")</f>
        <v xml:space="preserve"> </v>
      </c>
      <c r="L22" s="289"/>
      <c r="M22" s="273" t="str">
        <f>IF(L22&gt;0,M10," ")</f>
        <v xml:space="preserve"> </v>
      </c>
      <c r="N22" s="441" t="str">
        <f t="shared" si="5"/>
        <v xml:space="preserve"> </v>
      </c>
      <c r="O22" s="433" t="str">
        <f>IF(L22&gt;0,O10," ")</f>
        <v xml:space="preserve"> </v>
      </c>
      <c r="P22" s="400" t="str">
        <f t="shared" si="0"/>
        <v xml:space="preserve"> </v>
      </c>
      <c r="Q22" s="273" t="str">
        <f>IF(L22&gt;0,Q10," ")</f>
        <v xml:space="preserve"> </v>
      </c>
      <c r="R22" s="441" t="str">
        <f t="shared" si="6"/>
        <v xml:space="preserve"> </v>
      </c>
      <c r="S22" s="433" t="str">
        <f>IF(H22&gt;0,S10," ")</f>
        <v xml:space="preserve"> </v>
      </c>
      <c r="T22" s="398" t="str">
        <f t="shared" si="7"/>
        <v xml:space="preserve"> </v>
      </c>
      <c r="U22" s="273" t="str">
        <f>IF(H22&gt;0,U10," ")</f>
        <v xml:space="preserve"> </v>
      </c>
      <c r="V22" s="441" t="str">
        <f t="shared" si="1"/>
        <v xml:space="preserve"> </v>
      </c>
      <c r="W22" s="433" t="str">
        <f>IF(L22&gt;0,W10," ")</f>
        <v xml:space="preserve"> </v>
      </c>
      <c r="X22" s="405" t="str">
        <f t="shared" si="2"/>
        <v xml:space="preserve"> </v>
      </c>
      <c r="Y22" s="425" t="str">
        <f>IF(L22&gt;0,Y10," ")</f>
        <v xml:space="preserve"> </v>
      </c>
      <c r="Z22" s="298"/>
      <c r="AA22" s="299"/>
      <c r="AB22" s="300"/>
      <c r="AC22" s="410" t="str">
        <f t="shared" si="8"/>
        <v xml:space="preserve"> </v>
      </c>
      <c r="AD22" s="411" t="str">
        <f t="shared" si="3"/>
        <v xml:space="preserve"> </v>
      </c>
    </row>
    <row r="23" spans="2:30" ht="26.25" customHeight="1" x14ac:dyDescent="0.2">
      <c r="B23" s="272" t="s">
        <v>186</v>
      </c>
      <c r="C23" s="279"/>
      <c r="D23" s="278"/>
      <c r="E23" s="273" t="str">
        <f>IF(D23&gt;0,E10," ")</f>
        <v xml:space="preserve"> </v>
      </c>
      <c r="F23" s="283"/>
      <c r="G23" s="273" t="str">
        <f>IF(F23&gt;0,G10," ")</f>
        <v xml:space="preserve"> </v>
      </c>
      <c r="H23" s="286"/>
      <c r="I23" s="273" t="str">
        <f>IF(H23&gt;0,I10," ")</f>
        <v xml:space="preserve"> </v>
      </c>
      <c r="J23" s="499" t="str">
        <f t="shared" si="4"/>
        <v xml:space="preserve"> </v>
      </c>
      <c r="K23" s="273" t="str">
        <f>IF(H23&gt;0,K10," ")</f>
        <v xml:space="preserve"> </v>
      </c>
      <c r="L23" s="289"/>
      <c r="M23" s="273" t="str">
        <f>IF(L23&gt;0,M10," ")</f>
        <v xml:space="preserve"> </v>
      </c>
      <c r="N23" s="441" t="str">
        <f t="shared" si="5"/>
        <v xml:space="preserve"> </v>
      </c>
      <c r="O23" s="433" t="str">
        <f>IF(L23&gt;0,O10," ")</f>
        <v xml:space="preserve"> </v>
      </c>
      <c r="P23" s="400" t="str">
        <f>IF(L23&gt;0,7.43/L23," ")</f>
        <v xml:space="preserve"> </v>
      </c>
      <c r="Q23" s="273" t="str">
        <f>IF(L23&gt;0,Q10," ")</f>
        <v xml:space="preserve"> </v>
      </c>
      <c r="R23" s="441" t="str">
        <f t="shared" si="6"/>
        <v xml:space="preserve"> </v>
      </c>
      <c r="S23" s="433" t="str">
        <f>IF(H23&gt;0,S10," ")</f>
        <v xml:space="preserve"> </v>
      </c>
      <c r="T23" s="398" t="str">
        <f t="shared" si="7"/>
        <v xml:space="preserve"> </v>
      </c>
      <c r="U23" s="273" t="str">
        <f>IF(H23&gt;0,U10," ")</f>
        <v xml:space="preserve"> </v>
      </c>
      <c r="V23" s="441" t="str">
        <f t="shared" si="1"/>
        <v xml:space="preserve"> </v>
      </c>
      <c r="W23" s="433" t="str">
        <f>IF(L23&gt;0,W10," ")</f>
        <v xml:space="preserve"> </v>
      </c>
      <c r="X23" s="405" t="str">
        <f t="shared" si="2"/>
        <v xml:space="preserve"> </v>
      </c>
      <c r="Y23" s="425" t="str">
        <f>IF(L23&gt;0,Y10," ")</f>
        <v xml:space="preserve"> </v>
      </c>
      <c r="Z23" s="298"/>
      <c r="AA23" s="299"/>
      <c r="AB23" s="300"/>
      <c r="AC23" s="410" t="str">
        <f t="shared" si="8"/>
        <v xml:space="preserve"> </v>
      </c>
      <c r="AD23" s="411" t="str">
        <f t="shared" si="3"/>
        <v xml:space="preserve"> </v>
      </c>
    </row>
    <row r="24" spans="2:30" ht="26.25" customHeight="1" x14ac:dyDescent="0.2">
      <c r="B24" s="272" t="s">
        <v>186</v>
      </c>
      <c r="C24" s="279"/>
      <c r="D24" s="278"/>
      <c r="E24" s="273" t="str">
        <f>IF(D24&gt;0,E10," ")</f>
        <v xml:space="preserve"> </v>
      </c>
      <c r="F24" s="283"/>
      <c r="G24" s="273" t="str">
        <f>IF(F24&gt;0,G10," ")</f>
        <v xml:space="preserve"> </v>
      </c>
      <c r="H24" s="286"/>
      <c r="I24" s="273" t="str">
        <f>IF(H24&gt;0,I10," ")</f>
        <v xml:space="preserve"> </v>
      </c>
      <c r="J24" s="499" t="str">
        <f t="shared" si="4"/>
        <v xml:space="preserve"> </v>
      </c>
      <c r="K24" s="273" t="str">
        <f>IF(H24&gt;0,K10," ")</f>
        <v xml:space="preserve"> </v>
      </c>
      <c r="L24" s="289"/>
      <c r="M24" s="273" t="str">
        <f>IF(L24&gt;0,M10," ")</f>
        <v xml:space="preserve"> </v>
      </c>
      <c r="N24" s="441" t="str">
        <f t="shared" si="5"/>
        <v xml:space="preserve"> </v>
      </c>
      <c r="O24" s="433" t="str">
        <f>IF(L24&gt;0,O10," ")</f>
        <v xml:space="preserve"> </v>
      </c>
      <c r="P24" s="400" t="str">
        <f>IF(L24&gt;0,7.43/L24," ")</f>
        <v xml:space="preserve"> </v>
      </c>
      <c r="Q24" s="273" t="str">
        <f>IF(L24&gt;0,Q10," ")</f>
        <v xml:space="preserve"> </v>
      </c>
      <c r="R24" s="441" t="str">
        <f t="shared" si="6"/>
        <v xml:space="preserve"> </v>
      </c>
      <c r="S24" s="433" t="str">
        <f>IF(H24&gt;0,S10," ")</f>
        <v xml:space="preserve"> </v>
      </c>
      <c r="T24" s="398" t="str">
        <f t="shared" si="7"/>
        <v xml:space="preserve"> </v>
      </c>
      <c r="U24" s="273" t="str">
        <f>IF(H24&gt;0,U10," ")</f>
        <v xml:space="preserve"> </v>
      </c>
      <c r="V24" s="441" t="str">
        <f t="shared" si="1"/>
        <v xml:space="preserve"> </v>
      </c>
      <c r="W24" s="433" t="str">
        <f>IF(L24&gt;0,W10," ")</f>
        <v xml:space="preserve"> </v>
      </c>
      <c r="X24" s="405" t="str">
        <f t="shared" si="2"/>
        <v xml:space="preserve"> </v>
      </c>
      <c r="Y24" s="425" t="str">
        <f>IF(L24&gt;0,Y10," ")</f>
        <v xml:space="preserve"> </v>
      </c>
      <c r="Z24" s="298"/>
      <c r="AA24" s="299"/>
      <c r="AB24" s="300"/>
      <c r="AC24" s="410" t="str">
        <f t="shared" si="8"/>
        <v xml:space="preserve"> </v>
      </c>
      <c r="AD24" s="411" t="str">
        <f t="shared" si="3"/>
        <v xml:space="preserve"> </v>
      </c>
    </row>
    <row r="25" spans="2:30" ht="26.25" customHeight="1" x14ac:dyDescent="0.2">
      <c r="B25" s="274" t="s">
        <v>186</v>
      </c>
      <c r="C25" s="280"/>
      <c r="D25" s="281"/>
      <c r="E25" s="273" t="str">
        <f>IF(D25&gt;0,E10," ")</f>
        <v xml:space="preserve"> </v>
      </c>
      <c r="F25" s="284"/>
      <c r="G25" s="273" t="str">
        <f>IF(F25&gt;0,G10," ")</f>
        <v xml:space="preserve"> </v>
      </c>
      <c r="H25" s="287"/>
      <c r="I25" s="273" t="str">
        <f>IF(H25&gt;0,I10," ")</f>
        <v xml:space="preserve"> </v>
      </c>
      <c r="J25" s="499" t="str">
        <f t="shared" si="4"/>
        <v xml:space="preserve"> </v>
      </c>
      <c r="K25" s="273" t="str">
        <f>IF(H25&gt;0,K10," ")</f>
        <v xml:space="preserve"> </v>
      </c>
      <c r="L25" s="290"/>
      <c r="M25" s="273" t="str">
        <f>IF(L25&gt;0,M10," ")</f>
        <v xml:space="preserve"> </v>
      </c>
      <c r="N25" s="441" t="str">
        <f t="shared" si="5"/>
        <v xml:space="preserve"> </v>
      </c>
      <c r="O25" s="433" t="str">
        <f>IF(L25&gt;0,O10," ")</f>
        <v xml:space="preserve"> </v>
      </c>
      <c r="P25" s="401" t="str">
        <f t="shared" si="0"/>
        <v xml:space="preserve"> </v>
      </c>
      <c r="Q25" s="273" t="str">
        <f>IF(L25&gt;0,Q10," ")</f>
        <v xml:space="preserve"> </v>
      </c>
      <c r="R25" s="441" t="str">
        <f t="shared" si="6"/>
        <v xml:space="preserve"> </v>
      </c>
      <c r="S25" s="433" t="str">
        <f>IF(H25&gt;0,S10," ")</f>
        <v xml:space="preserve"> </v>
      </c>
      <c r="T25" s="398" t="str">
        <f t="shared" si="7"/>
        <v xml:space="preserve"> </v>
      </c>
      <c r="U25" s="273" t="str">
        <f>IF(H25&gt;0,U10," ")</f>
        <v xml:space="preserve"> </v>
      </c>
      <c r="V25" s="498" t="str">
        <f t="shared" si="1"/>
        <v xml:space="preserve"> </v>
      </c>
      <c r="W25" s="433" t="str">
        <f>IF(L25&gt;0,W10," ")</f>
        <v xml:space="preserve"> </v>
      </c>
      <c r="X25" s="406" t="str">
        <f t="shared" si="2"/>
        <v xml:space="preserve"> </v>
      </c>
      <c r="Y25" s="425" t="str">
        <f>IF(L25&gt;0,Y10," ")</f>
        <v xml:space="preserve"> </v>
      </c>
      <c r="Z25" s="301"/>
      <c r="AA25" s="302"/>
      <c r="AB25" s="303"/>
      <c r="AC25" s="412" t="str">
        <f t="shared" si="8"/>
        <v xml:space="preserve"> </v>
      </c>
      <c r="AD25" s="413" t="str">
        <f t="shared" si="3"/>
        <v xml:space="preserve"> </v>
      </c>
    </row>
    <row r="26" spans="2:30" ht="26.25" customHeight="1" x14ac:dyDescent="0.2">
      <c r="B26" s="256"/>
      <c r="C26" s="257"/>
      <c r="D26" s="392">
        <f>SUM(D10:D25)</f>
        <v>0</v>
      </c>
      <c r="E26" s="258" t="s">
        <v>187</v>
      </c>
      <c r="F26" s="393">
        <f>SUM(F10:F25)</f>
        <v>0</v>
      </c>
      <c r="G26" s="259" t="s">
        <v>188</v>
      </c>
      <c r="H26" s="395" t="str">
        <f>IF(F26&gt;0,J26/F26," ")</f>
        <v xml:space="preserve"> </v>
      </c>
      <c r="I26" s="260" t="s">
        <v>189</v>
      </c>
      <c r="J26" s="443">
        <f>SUM(J10:J25)</f>
        <v>0</v>
      </c>
      <c r="K26" s="259" t="s">
        <v>190</v>
      </c>
      <c r="L26" s="396" t="str">
        <f>IF(F26&gt;0,N26/J26," ")</f>
        <v xml:space="preserve"> </v>
      </c>
      <c r="M26" s="259" t="s">
        <v>132</v>
      </c>
      <c r="N26" s="443">
        <f>SUM(N10:N25)</f>
        <v>0</v>
      </c>
      <c r="O26" s="434" t="s">
        <v>191</v>
      </c>
      <c r="P26" s="402" t="str">
        <f>IF(F26&gt;0,7.43/L26," ")</f>
        <v xml:space="preserve"> </v>
      </c>
      <c r="Q26" s="259" t="s">
        <v>192</v>
      </c>
      <c r="R26" s="442" t="str">
        <f t="shared" ref="R26" si="9">IF(J26&gt;0,J26/P26," ")</f>
        <v xml:space="preserve"> </v>
      </c>
      <c r="S26" s="434" t="s">
        <v>193</v>
      </c>
      <c r="T26" s="393" t="str">
        <f t="shared" ref="T26" si="10">IF(D26&gt;0,J26/D26," ")</f>
        <v xml:space="preserve"> </v>
      </c>
      <c r="U26" s="259" t="s">
        <v>194</v>
      </c>
      <c r="V26" s="442" t="str">
        <f t="shared" ref="V26" si="11">IF(D26&gt;0,N26/D26," ")</f>
        <v xml:space="preserve"> </v>
      </c>
      <c r="W26" s="434" t="s">
        <v>195</v>
      </c>
      <c r="X26" s="407" t="str">
        <f t="shared" ref="X26" si="12">IF(D26&gt;0,V26/7.43," ")</f>
        <v xml:space="preserve"> </v>
      </c>
      <c r="Y26" s="261" t="s">
        <v>81</v>
      </c>
      <c r="Z26" s="416"/>
      <c r="AA26" s="417"/>
      <c r="AB26" s="417"/>
      <c r="AC26" s="414">
        <f>SUM(AC10:AC25)</f>
        <v>3.125E-2</v>
      </c>
      <c r="AD26" s="415" t="str">
        <f>IF(D26&gt;0,AC26/D26," ")</f>
        <v xml:space="preserve"> </v>
      </c>
    </row>
    <row r="27" spans="2:30" ht="4.5" customHeight="1" x14ac:dyDescent="0.2">
      <c r="B27" s="26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5"/>
      <c r="Z27" s="263"/>
      <c r="AA27" s="266"/>
      <c r="AB27" s="266"/>
      <c r="AC27" s="266"/>
      <c r="AD27" s="266"/>
    </row>
    <row r="28" spans="2:30" ht="18.75" customHeight="1" thickBot="1" x14ac:dyDescent="0.25">
      <c r="B28" s="304" t="s">
        <v>196</v>
      </c>
      <c r="C28" s="305"/>
      <c r="D28" s="305"/>
      <c r="E28" s="305"/>
      <c r="F28" s="394" t="str">
        <f>IF(Y8&gt;0,J28/H28," ")</f>
        <v xml:space="preserve"> </v>
      </c>
      <c r="G28" s="247" t="s">
        <v>188</v>
      </c>
      <c r="H28" s="291" t="str">
        <f>IF($Y8&gt;0,SUMIF('[1]Produktion i kg ts'!$V$4:$V$28,$Y8,'[1]Produktion i kg ts'!$T$4:$T$28)/SUMIF('[1]Produktion i kg ts'!$V$4:$V$28,$Y8,'[1]Produktion i kg ts'!$BM$4:$BM$28)," ")</f>
        <v xml:space="preserve"> </v>
      </c>
      <c r="I28" s="248" t="s">
        <v>189</v>
      </c>
      <c r="J28" s="450" t="str">
        <f>IF(Y8&gt;0,R28*P28," ")</f>
        <v xml:space="preserve"> </v>
      </c>
      <c r="K28" s="247" t="s">
        <v>190</v>
      </c>
      <c r="L28" s="292" t="str">
        <f>IF($Y8&gt;0,SUMIF('[1]Produktion i MJ'!$U$4:$U$28,$Y8,'[1]Produktion i MJ'!$S$4:$S$28)/SUMIF('[1]Produktion i kg ts'!$V$4:$V$28,$Y8,'[1]Produktion i kg ts'!$T$4:$T$28)," ")</f>
        <v xml:space="preserve"> </v>
      </c>
      <c r="M28" s="247" t="s">
        <v>132</v>
      </c>
      <c r="N28" s="450" t="str">
        <f>IF(Y8&gt;0,J28*L28," ")</f>
        <v xml:space="preserve"> </v>
      </c>
      <c r="O28" s="448" t="s">
        <v>191</v>
      </c>
      <c r="P28" s="403" t="str">
        <f>IF(Y8&gt;0,7.43/L28," ")</f>
        <v xml:space="preserve"> </v>
      </c>
      <c r="Q28" s="247" t="s">
        <v>192</v>
      </c>
      <c r="R28" s="449" t="str">
        <f>IF($Y8&gt;0,SUMIF('[1]Produktion i FEN (inddata)'!$V$4:$V$28,$Y8,'[1]Produktion i FEN (inddata)'!$T$4:$T$28)," ")</f>
        <v xml:space="preserve"> </v>
      </c>
      <c r="S28" s="448" t="s">
        <v>193</v>
      </c>
      <c r="T28" s="394" t="str">
        <f>IF(Y8&gt;0,J28/D26," ")</f>
        <v xml:space="preserve"> </v>
      </c>
      <c r="U28" s="247" t="s">
        <v>194</v>
      </c>
      <c r="V28" s="447" t="str">
        <f>IF(Y8&gt;0,N28/D26," ")</f>
        <v xml:space="preserve"> </v>
      </c>
      <c r="W28" s="448" t="s">
        <v>195</v>
      </c>
      <c r="X28" s="408" t="str">
        <f>IF(Y8&gt;0,R28/D26," ")</f>
        <v xml:space="preserve"> </v>
      </c>
      <c r="Y28" s="249" t="s">
        <v>81</v>
      </c>
      <c r="Z28" s="250"/>
      <c r="AA28" s="266"/>
      <c r="AB28" s="266"/>
      <c r="AC28" s="266"/>
      <c r="AD28" s="266"/>
    </row>
    <row r="29" spans="2:30" ht="14.25" customHeight="1" thickBot="1" x14ac:dyDescent="0.25"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51"/>
      <c r="W29" s="252"/>
      <c r="X29" s="245"/>
      <c r="Y29" s="245"/>
      <c r="Z29" s="857" t="s">
        <v>176</v>
      </c>
      <c r="AA29" s="858"/>
      <c r="AB29" s="858"/>
      <c r="AC29" s="858"/>
      <c r="AD29" s="859"/>
    </row>
    <row r="30" spans="2:30" ht="18.75" customHeight="1" thickBot="1" x14ac:dyDescent="0.25">
      <c r="B30" s="835"/>
      <c r="C30" s="836"/>
      <c r="D30" s="836"/>
      <c r="E30" s="836"/>
      <c r="F30" s="428" t="s">
        <v>227</v>
      </c>
      <c r="G30" s="833" t="s">
        <v>177</v>
      </c>
      <c r="H30" s="833"/>
      <c r="I30" s="834"/>
      <c r="J30" s="856" t="s">
        <v>178</v>
      </c>
      <c r="K30" s="853"/>
      <c r="L30" s="838" t="s">
        <v>177</v>
      </c>
      <c r="M30" s="838"/>
      <c r="N30" s="838"/>
      <c r="O30" s="856" t="s">
        <v>179</v>
      </c>
      <c r="P30" s="853"/>
      <c r="Q30" s="853"/>
      <c r="R30" s="426">
        <f>AC48</f>
        <v>0</v>
      </c>
      <c r="S30" s="856" t="s">
        <v>180</v>
      </c>
      <c r="T30" s="853"/>
      <c r="U30" s="426" t="str">
        <f>AD48</f>
        <v xml:space="preserve"> </v>
      </c>
      <c r="V30" s="853" t="s">
        <v>181</v>
      </c>
      <c r="W30" s="853"/>
      <c r="X30" s="853"/>
      <c r="Y30" s="427"/>
      <c r="Z30" s="293"/>
      <c r="AA30" s="854" t="s">
        <v>182</v>
      </c>
      <c r="AB30" s="854" t="s">
        <v>183</v>
      </c>
      <c r="AC30" s="854" t="s">
        <v>184</v>
      </c>
      <c r="AD30" s="854" t="s">
        <v>185</v>
      </c>
    </row>
    <row r="31" spans="2:30" ht="3.75" customHeight="1" thickBot="1" x14ac:dyDescent="0.25">
      <c r="B31" s="495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7"/>
      <c r="Z31" s="294"/>
      <c r="AA31" s="855"/>
      <c r="AB31" s="855"/>
      <c r="AC31" s="855"/>
      <c r="AD31" s="855"/>
    </row>
    <row r="32" spans="2:30" ht="26.25" customHeight="1" x14ac:dyDescent="0.2">
      <c r="B32" s="267" t="s">
        <v>186</v>
      </c>
      <c r="C32" s="275"/>
      <c r="D32" s="276"/>
      <c r="E32" s="268" t="s">
        <v>187</v>
      </c>
      <c r="F32" s="282"/>
      <c r="G32" s="269" t="s">
        <v>188</v>
      </c>
      <c r="H32" s="285"/>
      <c r="I32" s="270" t="s">
        <v>189</v>
      </c>
      <c r="J32" s="451">
        <f>F32*H32</f>
        <v>0</v>
      </c>
      <c r="K32" s="269" t="s">
        <v>190</v>
      </c>
      <c r="L32" s="288"/>
      <c r="M32" s="269" t="s">
        <v>132</v>
      </c>
      <c r="N32" s="440">
        <f>J32*L32</f>
        <v>0</v>
      </c>
      <c r="O32" s="432" t="s">
        <v>191</v>
      </c>
      <c r="P32" s="399" t="str">
        <f>IF(L32&gt;0,7.43/L32," ")</f>
        <v xml:space="preserve"> </v>
      </c>
      <c r="Q32" s="269" t="s">
        <v>192</v>
      </c>
      <c r="R32" s="440" t="str">
        <f>IF(J32&gt;0,J32/P32," ")</f>
        <v xml:space="preserve"> </v>
      </c>
      <c r="S32" s="432" t="s">
        <v>193</v>
      </c>
      <c r="T32" s="397" t="str">
        <f>IF(J32&gt;0,J32/D32," ")</f>
        <v xml:space="preserve"> </v>
      </c>
      <c r="U32" s="269" t="s">
        <v>194</v>
      </c>
      <c r="V32" s="440" t="str">
        <f>IF(L32&gt;0,N32/D32," ")</f>
        <v xml:space="preserve"> </v>
      </c>
      <c r="W32" s="432" t="s">
        <v>195</v>
      </c>
      <c r="X32" s="404" t="str">
        <f>IF(L32&gt;0,V32/7.43," ")</f>
        <v xml:space="preserve"> </v>
      </c>
      <c r="Y32" s="271" t="s">
        <v>81</v>
      </c>
      <c r="Z32" s="295"/>
      <c r="AA32" s="296"/>
      <c r="AB32" s="297"/>
      <c r="AC32" s="409" t="str">
        <f>IF(AB32&gt;0,AB32-AA32," ")</f>
        <v xml:space="preserve"> </v>
      </c>
      <c r="AD32" s="418" t="str">
        <f>IF(AB32&gt;0,AC32/D32," ")</f>
        <v xml:space="preserve"> </v>
      </c>
    </row>
    <row r="33" spans="2:30" ht="26.25" customHeight="1" x14ac:dyDescent="0.2">
      <c r="B33" s="272" t="s">
        <v>186</v>
      </c>
      <c r="C33" s="277"/>
      <c r="D33" s="278"/>
      <c r="E33" s="273" t="str">
        <f>IF(D33&gt;0,E32," ")</f>
        <v xml:space="preserve"> </v>
      </c>
      <c r="F33" s="283"/>
      <c r="G33" s="273" t="str">
        <f>IF(F33&gt;0,G32," ")</f>
        <v xml:space="preserve"> </v>
      </c>
      <c r="H33" s="286"/>
      <c r="I33" s="273" t="str">
        <f>IF(H33&gt;0,I32," ")</f>
        <v xml:space="preserve"> </v>
      </c>
      <c r="J33" s="499" t="str">
        <f>IF(F33&gt;0,F33*H33," ")</f>
        <v xml:space="preserve"> </v>
      </c>
      <c r="K33" s="273" t="str">
        <f>IF(H33&gt;0,K32," ")</f>
        <v xml:space="preserve"> </v>
      </c>
      <c r="L33" s="289"/>
      <c r="M33" s="273" t="str">
        <f>IF(L33&gt;0,M32," ")</f>
        <v xml:space="preserve"> </v>
      </c>
      <c r="N33" s="441" t="str">
        <f>IF(H33&gt;0,J33*L33," ")</f>
        <v xml:space="preserve"> </v>
      </c>
      <c r="O33" s="433" t="str">
        <f>IF(L33&gt;0,O32," ")</f>
        <v xml:space="preserve"> </v>
      </c>
      <c r="P33" s="400" t="str">
        <f t="shared" ref="P33:P37" si="13">IF(L33&gt;0,7.43/L33," ")</f>
        <v xml:space="preserve"> </v>
      </c>
      <c r="Q33" s="273" t="str">
        <f>IF(L33&gt;0,Q32," ")</f>
        <v xml:space="preserve"> </v>
      </c>
      <c r="R33" s="441" t="str">
        <f>IF(H33&gt;0,J33/P33," ")</f>
        <v xml:space="preserve"> </v>
      </c>
      <c r="S33" s="433" t="str">
        <f>IF(H33&gt;0,S32," ")</f>
        <v xml:space="preserve"> </v>
      </c>
      <c r="T33" s="398" t="str">
        <f>IF(H33&gt;0,J33/D33," ")</f>
        <v xml:space="preserve"> </v>
      </c>
      <c r="U33" s="273" t="str">
        <f>IF(H33&gt;0,U32," ")</f>
        <v xml:space="preserve"> </v>
      </c>
      <c r="V33" s="441" t="str">
        <f t="shared" ref="V33:V47" si="14">IF(L33&gt;0,N33/D33," ")</f>
        <v xml:space="preserve"> </v>
      </c>
      <c r="W33" s="433" t="str">
        <f>IF(L33&gt;0,W32," ")</f>
        <v xml:space="preserve"> </v>
      </c>
      <c r="X33" s="405" t="str">
        <f t="shared" ref="X33:X47" si="15">IF(L33&gt;0,V33/7.43," ")</f>
        <v xml:space="preserve"> </v>
      </c>
      <c r="Y33" s="425" t="str">
        <f>IF(L33&gt;0,Y32," ")</f>
        <v xml:space="preserve"> </v>
      </c>
      <c r="Z33" s="298"/>
      <c r="AA33" s="299"/>
      <c r="AB33" s="300"/>
      <c r="AC33" s="410" t="str">
        <f>IF(AB33&gt;0,AB33-AA33," ")</f>
        <v xml:space="preserve"> </v>
      </c>
      <c r="AD33" s="411" t="str">
        <f t="shared" ref="AD33:AD47" si="16">IF(AB33&gt;0,AC33/D33," ")</f>
        <v xml:space="preserve"> </v>
      </c>
    </row>
    <row r="34" spans="2:30" ht="26.25" customHeight="1" x14ac:dyDescent="0.2">
      <c r="B34" s="272" t="s">
        <v>186</v>
      </c>
      <c r="C34" s="279"/>
      <c r="D34" s="278"/>
      <c r="E34" s="273" t="str">
        <f>IF(D34&gt;0,E32," ")</f>
        <v xml:space="preserve"> </v>
      </c>
      <c r="F34" s="283"/>
      <c r="G34" s="273" t="str">
        <f>IF(F34&gt;0,G32," ")</f>
        <v xml:space="preserve"> </v>
      </c>
      <c r="H34" s="286"/>
      <c r="I34" s="273" t="str">
        <f>IF(H34&gt;0,I32," ")</f>
        <v xml:space="preserve"> </v>
      </c>
      <c r="J34" s="499" t="str">
        <f t="shared" ref="J34:J47" si="17">IF(F34&gt;0,F34*H34," ")</f>
        <v xml:space="preserve"> </v>
      </c>
      <c r="K34" s="273" t="str">
        <f>IF(H34&gt;0,K32," ")</f>
        <v xml:space="preserve"> </v>
      </c>
      <c r="L34" s="289"/>
      <c r="M34" s="273" t="str">
        <f>IF(L34&gt;0,M32," ")</f>
        <v xml:space="preserve"> </v>
      </c>
      <c r="N34" s="441" t="str">
        <f t="shared" ref="N34:N47" si="18">IF(H34&gt;0,J34*L34," ")</f>
        <v xml:space="preserve"> </v>
      </c>
      <c r="O34" s="433" t="str">
        <f>IF(L34&gt;0,O32," ")</f>
        <v xml:space="preserve"> </v>
      </c>
      <c r="P34" s="400" t="str">
        <f t="shared" si="13"/>
        <v xml:space="preserve"> </v>
      </c>
      <c r="Q34" s="273" t="str">
        <f>IF(L34&gt;0,Q32," ")</f>
        <v xml:space="preserve"> </v>
      </c>
      <c r="R34" s="441" t="str">
        <f t="shared" ref="R34:R47" si="19">IF(H34&gt;0,J34/P34," ")</f>
        <v xml:space="preserve"> </v>
      </c>
      <c r="S34" s="433" t="str">
        <f>IF(H34&gt;0,S32," ")</f>
        <v xml:space="preserve"> </v>
      </c>
      <c r="T34" s="398" t="str">
        <f t="shared" ref="T34:T47" si="20">IF(H34&gt;0,J34/D34," ")</f>
        <v xml:space="preserve"> </v>
      </c>
      <c r="U34" s="273" t="str">
        <f>IF(H34&gt;0,U32," ")</f>
        <v xml:space="preserve"> </v>
      </c>
      <c r="V34" s="441" t="str">
        <f t="shared" si="14"/>
        <v xml:space="preserve"> </v>
      </c>
      <c r="W34" s="433" t="str">
        <f>IF(L34&gt;0,W32," ")</f>
        <v xml:space="preserve"> </v>
      </c>
      <c r="X34" s="405" t="str">
        <f t="shared" si="15"/>
        <v xml:space="preserve"> </v>
      </c>
      <c r="Y34" s="425" t="str">
        <f>IF(L34&gt;0,Y32," ")</f>
        <v xml:space="preserve"> </v>
      </c>
      <c r="Z34" s="298"/>
      <c r="AA34" s="299"/>
      <c r="AB34" s="300"/>
      <c r="AC34" s="410" t="str">
        <f t="shared" ref="AC34:AC47" si="21">IF(AB34&gt;0,AB34-AA34," ")</f>
        <v xml:space="preserve"> </v>
      </c>
      <c r="AD34" s="411" t="str">
        <f t="shared" si="16"/>
        <v xml:space="preserve"> </v>
      </c>
    </row>
    <row r="35" spans="2:30" ht="26.25" customHeight="1" x14ac:dyDescent="0.2">
      <c r="B35" s="272" t="s">
        <v>186</v>
      </c>
      <c r="C35" s="279"/>
      <c r="D35" s="278"/>
      <c r="E35" s="273" t="str">
        <f>IF(D35&gt;0,E32," ")</f>
        <v xml:space="preserve"> </v>
      </c>
      <c r="F35" s="283"/>
      <c r="G35" s="273" t="str">
        <f>IF(F35&gt;0,G32," ")</f>
        <v xml:space="preserve"> </v>
      </c>
      <c r="H35" s="286"/>
      <c r="I35" s="273" t="str">
        <f>IF(H35&gt;0,I32," ")</f>
        <v xml:space="preserve"> </v>
      </c>
      <c r="J35" s="499" t="str">
        <f t="shared" si="17"/>
        <v xml:space="preserve"> </v>
      </c>
      <c r="K35" s="273" t="str">
        <f>IF(H35&gt;0,K32," ")</f>
        <v xml:space="preserve"> </v>
      </c>
      <c r="L35" s="289"/>
      <c r="M35" s="273" t="str">
        <f>IF(L35&gt;0,M32," ")</f>
        <v xml:space="preserve"> </v>
      </c>
      <c r="N35" s="441" t="str">
        <f t="shared" si="18"/>
        <v xml:space="preserve"> </v>
      </c>
      <c r="O35" s="433" t="str">
        <f>IF(L35&gt;0,O32," ")</f>
        <v xml:space="preserve"> </v>
      </c>
      <c r="P35" s="400" t="str">
        <f t="shared" si="13"/>
        <v xml:space="preserve"> </v>
      </c>
      <c r="Q35" s="273" t="str">
        <f>IF(L35&gt;0,Q32," ")</f>
        <v xml:space="preserve"> </v>
      </c>
      <c r="R35" s="441" t="str">
        <f t="shared" si="19"/>
        <v xml:space="preserve"> </v>
      </c>
      <c r="S35" s="433" t="str">
        <f>IF(H35&gt;0,S32," ")</f>
        <v xml:space="preserve"> </v>
      </c>
      <c r="T35" s="398" t="str">
        <f t="shared" si="20"/>
        <v xml:space="preserve"> </v>
      </c>
      <c r="U35" s="273" t="str">
        <f>IF(H35&gt;0,U32," ")</f>
        <v xml:space="preserve"> </v>
      </c>
      <c r="V35" s="441" t="str">
        <f t="shared" si="14"/>
        <v xml:space="preserve"> </v>
      </c>
      <c r="W35" s="433" t="str">
        <f>IF(L35&gt;0,W32," ")</f>
        <v xml:space="preserve"> </v>
      </c>
      <c r="X35" s="405" t="str">
        <f t="shared" si="15"/>
        <v xml:space="preserve"> </v>
      </c>
      <c r="Y35" s="425" t="str">
        <f>IF(L35&gt;0,Y32," ")</f>
        <v xml:space="preserve"> </v>
      </c>
      <c r="Z35" s="298"/>
      <c r="AA35" s="299"/>
      <c r="AB35" s="300"/>
      <c r="AC35" s="410" t="str">
        <f t="shared" si="21"/>
        <v xml:space="preserve"> </v>
      </c>
      <c r="AD35" s="411" t="str">
        <f t="shared" si="16"/>
        <v xml:space="preserve"> </v>
      </c>
    </row>
    <row r="36" spans="2:30" ht="26.25" customHeight="1" x14ac:dyDescent="0.2">
      <c r="B36" s="272" t="s">
        <v>186</v>
      </c>
      <c r="C36" s="277"/>
      <c r="D36" s="278"/>
      <c r="E36" s="273" t="str">
        <f>IF(D36&gt;0,E32," ")</f>
        <v xml:space="preserve"> </v>
      </c>
      <c r="F36" s="283"/>
      <c r="G36" s="273" t="str">
        <f>IF(F36&gt;0,G32," ")</f>
        <v xml:space="preserve"> </v>
      </c>
      <c r="H36" s="286"/>
      <c r="I36" s="273" t="str">
        <f>IF(H36&gt;0,I32," ")</f>
        <v xml:space="preserve"> </v>
      </c>
      <c r="J36" s="499" t="str">
        <f t="shared" si="17"/>
        <v xml:space="preserve"> </v>
      </c>
      <c r="K36" s="273" t="str">
        <f>IF(H36&gt;0,K32," ")</f>
        <v xml:space="preserve"> </v>
      </c>
      <c r="L36" s="289"/>
      <c r="M36" s="273" t="str">
        <f>IF(L36&gt;0,M32," ")</f>
        <v xml:space="preserve"> </v>
      </c>
      <c r="N36" s="441" t="str">
        <f t="shared" si="18"/>
        <v xml:space="preserve"> </v>
      </c>
      <c r="O36" s="433" t="str">
        <f>IF(L36&gt;0,O32," ")</f>
        <v xml:space="preserve"> </v>
      </c>
      <c r="P36" s="400" t="str">
        <f t="shared" si="13"/>
        <v xml:space="preserve"> </v>
      </c>
      <c r="Q36" s="273" t="str">
        <f>IF(L36&gt;0,Q32," ")</f>
        <v xml:space="preserve"> </v>
      </c>
      <c r="R36" s="441" t="str">
        <f t="shared" si="19"/>
        <v xml:space="preserve"> </v>
      </c>
      <c r="S36" s="433" t="str">
        <f>IF(H36&gt;0,S32," ")</f>
        <v xml:space="preserve"> </v>
      </c>
      <c r="T36" s="398" t="str">
        <f t="shared" si="20"/>
        <v xml:space="preserve"> </v>
      </c>
      <c r="U36" s="273" t="str">
        <f>IF(H36&gt;0,U32," ")</f>
        <v xml:space="preserve"> </v>
      </c>
      <c r="V36" s="441" t="str">
        <f t="shared" si="14"/>
        <v xml:space="preserve"> </v>
      </c>
      <c r="W36" s="433" t="str">
        <f>IF(L36&gt;0,W32," ")</f>
        <v xml:space="preserve"> </v>
      </c>
      <c r="X36" s="405" t="str">
        <f t="shared" si="15"/>
        <v xml:space="preserve"> </v>
      </c>
      <c r="Y36" s="425" t="str">
        <f>IF(L36&gt;0,Y32," ")</f>
        <v xml:space="preserve"> </v>
      </c>
      <c r="Z36" s="298"/>
      <c r="AA36" s="299"/>
      <c r="AB36" s="300"/>
      <c r="AC36" s="410" t="str">
        <f t="shared" si="21"/>
        <v xml:space="preserve"> </v>
      </c>
      <c r="AD36" s="411" t="str">
        <f t="shared" si="16"/>
        <v xml:space="preserve"> </v>
      </c>
    </row>
    <row r="37" spans="2:30" ht="26.25" customHeight="1" x14ac:dyDescent="0.2">
      <c r="B37" s="272" t="s">
        <v>186</v>
      </c>
      <c r="C37" s="279"/>
      <c r="D37" s="278"/>
      <c r="E37" s="273" t="str">
        <f>IF(D37&gt;0,E32," ")</f>
        <v xml:space="preserve"> </v>
      </c>
      <c r="F37" s="283"/>
      <c r="G37" s="273" t="str">
        <f>IF(F37&gt;0,G32," ")</f>
        <v xml:space="preserve"> </v>
      </c>
      <c r="H37" s="286"/>
      <c r="I37" s="273" t="str">
        <f>IF(H37&gt;0,I32," ")</f>
        <v xml:space="preserve"> </v>
      </c>
      <c r="J37" s="499" t="str">
        <f t="shared" si="17"/>
        <v xml:space="preserve"> </v>
      </c>
      <c r="K37" s="273" t="str">
        <f>IF(H37&gt;0,K32," ")</f>
        <v xml:space="preserve"> </v>
      </c>
      <c r="L37" s="289"/>
      <c r="M37" s="273" t="str">
        <f>IF(L37&gt;0,M32," ")</f>
        <v xml:space="preserve"> </v>
      </c>
      <c r="N37" s="441" t="str">
        <f t="shared" si="18"/>
        <v xml:space="preserve"> </v>
      </c>
      <c r="O37" s="433" t="str">
        <f>IF(L37&gt;0,O32," ")</f>
        <v xml:space="preserve"> </v>
      </c>
      <c r="P37" s="400" t="str">
        <f t="shared" si="13"/>
        <v xml:space="preserve"> </v>
      </c>
      <c r="Q37" s="273" t="str">
        <f>IF(L37&gt;0,Q32," ")</f>
        <v xml:space="preserve"> </v>
      </c>
      <c r="R37" s="441" t="str">
        <f t="shared" si="19"/>
        <v xml:space="preserve"> </v>
      </c>
      <c r="S37" s="433" t="str">
        <f>IF(H37&gt;0,S32," ")</f>
        <v xml:space="preserve"> </v>
      </c>
      <c r="T37" s="398" t="str">
        <f t="shared" si="20"/>
        <v xml:space="preserve"> </v>
      </c>
      <c r="U37" s="273" t="str">
        <f>IF(H37&gt;0,U32," ")</f>
        <v xml:space="preserve"> </v>
      </c>
      <c r="V37" s="441" t="str">
        <f t="shared" si="14"/>
        <v xml:space="preserve"> </v>
      </c>
      <c r="W37" s="433" t="str">
        <f>IF(L37&gt;0,W32," ")</f>
        <v xml:space="preserve"> </v>
      </c>
      <c r="X37" s="405" t="str">
        <f t="shared" si="15"/>
        <v xml:space="preserve"> </v>
      </c>
      <c r="Y37" s="425" t="str">
        <f>IF(L37&gt;0,Y32," ")</f>
        <v xml:space="preserve"> </v>
      </c>
      <c r="Z37" s="298"/>
      <c r="AA37" s="299"/>
      <c r="AB37" s="300"/>
      <c r="AC37" s="410" t="str">
        <f t="shared" si="21"/>
        <v xml:space="preserve"> </v>
      </c>
      <c r="AD37" s="411" t="str">
        <f t="shared" si="16"/>
        <v xml:space="preserve"> </v>
      </c>
    </row>
    <row r="38" spans="2:30" ht="26.25" customHeight="1" x14ac:dyDescent="0.2">
      <c r="B38" s="272" t="s">
        <v>186</v>
      </c>
      <c r="C38" s="279"/>
      <c r="D38" s="278"/>
      <c r="E38" s="273" t="str">
        <f>IF(D38&gt;0,E32," ")</f>
        <v xml:space="preserve"> </v>
      </c>
      <c r="F38" s="283"/>
      <c r="G38" s="273" t="str">
        <f>IF(F38&gt;0,G32," ")</f>
        <v xml:space="preserve"> </v>
      </c>
      <c r="H38" s="286"/>
      <c r="I38" s="273" t="str">
        <f>IF(H38&gt;0,I32," ")</f>
        <v xml:space="preserve"> </v>
      </c>
      <c r="J38" s="499" t="str">
        <f t="shared" si="17"/>
        <v xml:space="preserve"> </v>
      </c>
      <c r="K38" s="273" t="str">
        <f>IF(H38&gt;0,K32," ")</f>
        <v xml:space="preserve"> </v>
      </c>
      <c r="L38" s="289"/>
      <c r="M38" s="273" t="str">
        <f>IF(L38&gt;0,M32," ")</f>
        <v xml:space="preserve"> </v>
      </c>
      <c r="N38" s="441" t="str">
        <f t="shared" si="18"/>
        <v xml:space="preserve"> </v>
      </c>
      <c r="O38" s="433" t="str">
        <f>IF(L38&gt;0,O32," ")</f>
        <v xml:space="preserve"> </v>
      </c>
      <c r="P38" s="400" t="str">
        <f>IF(L38&gt;0,7.43/L38," ")</f>
        <v xml:space="preserve"> </v>
      </c>
      <c r="Q38" s="273" t="str">
        <f>IF(L38&gt;0,Q32," ")</f>
        <v xml:space="preserve"> </v>
      </c>
      <c r="R38" s="441" t="str">
        <f t="shared" si="19"/>
        <v xml:space="preserve"> </v>
      </c>
      <c r="S38" s="433" t="str">
        <f>IF(H38&gt;0,S32," ")</f>
        <v xml:space="preserve"> </v>
      </c>
      <c r="T38" s="398" t="str">
        <f t="shared" si="20"/>
        <v xml:space="preserve"> </v>
      </c>
      <c r="U38" s="273" t="str">
        <f>IF(H38&gt;0,U32," ")</f>
        <v xml:space="preserve"> </v>
      </c>
      <c r="V38" s="441" t="str">
        <f t="shared" si="14"/>
        <v xml:space="preserve"> </v>
      </c>
      <c r="W38" s="433" t="str">
        <f>IF(L38&gt;0,W32," ")</f>
        <v xml:space="preserve"> </v>
      </c>
      <c r="X38" s="405" t="str">
        <f t="shared" si="15"/>
        <v xml:space="preserve"> </v>
      </c>
      <c r="Y38" s="425" t="str">
        <f>IF(L38&gt;0,Y32," ")</f>
        <v xml:space="preserve"> </v>
      </c>
      <c r="Z38" s="298"/>
      <c r="AA38" s="299"/>
      <c r="AB38" s="300"/>
      <c r="AC38" s="410" t="str">
        <f t="shared" si="21"/>
        <v xml:space="preserve"> </v>
      </c>
      <c r="AD38" s="411" t="str">
        <f t="shared" si="16"/>
        <v xml:space="preserve"> </v>
      </c>
    </row>
    <row r="39" spans="2:30" ht="26.25" customHeight="1" x14ac:dyDescent="0.2">
      <c r="B39" s="272" t="s">
        <v>186</v>
      </c>
      <c r="C39" s="279"/>
      <c r="D39" s="278"/>
      <c r="E39" s="273" t="str">
        <f>IF(D39&gt;0,E32," ")</f>
        <v xml:space="preserve"> </v>
      </c>
      <c r="F39" s="283"/>
      <c r="G39" s="273" t="str">
        <f>IF(F39&gt;0,G32," ")</f>
        <v xml:space="preserve"> </v>
      </c>
      <c r="H39" s="286"/>
      <c r="I39" s="273" t="str">
        <f>IF(H39&gt;0,I32," ")</f>
        <v xml:space="preserve"> </v>
      </c>
      <c r="J39" s="499" t="str">
        <f t="shared" si="17"/>
        <v xml:space="preserve"> </v>
      </c>
      <c r="K39" s="273" t="str">
        <f>IF(H39&gt;0,K32," ")</f>
        <v xml:space="preserve"> </v>
      </c>
      <c r="L39" s="289"/>
      <c r="M39" s="273" t="str">
        <f>IF(L39&gt;0,M32," ")</f>
        <v xml:space="preserve"> </v>
      </c>
      <c r="N39" s="441" t="str">
        <f t="shared" si="18"/>
        <v xml:space="preserve"> </v>
      </c>
      <c r="O39" s="433" t="str">
        <f>IF(L39&gt;0,O32," ")</f>
        <v xml:space="preserve"> </v>
      </c>
      <c r="P39" s="400" t="str">
        <f t="shared" ref="P39:P44" si="22">IF(L39&gt;0,7.43/L39," ")</f>
        <v xml:space="preserve"> </v>
      </c>
      <c r="Q39" s="273" t="str">
        <f>IF(L39&gt;0,Q32," ")</f>
        <v xml:space="preserve"> </v>
      </c>
      <c r="R39" s="441" t="str">
        <f t="shared" si="19"/>
        <v xml:space="preserve"> </v>
      </c>
      <c r="S39" s="433" t="str">
        <f>IF(H39&gt;0,S32," ")</f>
        <v xml:space="preserve"> </v>
      </c>
      <c r="T39" s="398" t="str">
        <f t="shared" si="20"/>
        <v xml:space="preserve"> </v>
      </c>
      <c r="U39" s="273" t="str">
        <f>IF(H39&gt;0,U32," ")</f>
        <v xml:space="preserve"> </v>
      </c>
      <c r="V39" s="441" t="str">
        <f t="shared" si="14"/>
        <v xml:space="preserve"> </v>
      </c>
      <c r="W39" s="433" t="str">
        <f>IF(L39&gt;0,W32," ")</f>
        <v xml:space="preserve"> </v>
      </c>
      <c r="X39" s="405" t="str">
        <f t="shared" si="15"/>
        <v xml:space="preserve"> </v>
      </c>
      <c r="Y39" s="425" t="str">
        <f>IF(L39&gt;0,Y32," ")</f>
        <v xml:space="preserve"> </v>
      </c>
      <c r="Z39" s="298"/>
      <c r="AA39" s="299"/>
      <c r="AB39" s="300"/>
      <c r="AC39" s="410" t="str">
        <f t="shared" si="21"/>
        <v xml:space="preserve"> </v>
      </c>
      <c r="AD39" s="411" t="str">
        <f t="shared" si="16"/>
        <v xml:space="preserve"> </v>
      </c>
    </row>
    <row r="40" spans="2:30" ht="26.25" customHeight="1" x14ac:dyDescent="0.2">
      <c r="B40" s="272" t="s">
        <v>186</v>
      </c>
      <c r="C40" s="279"/>
      <c r="D40" s="278"/>
      <c r="E40" s="273" t="str">
        <f>IF(D40&gt;0,E32," ")</f>
        <v xml:space="preserve"> </v>
      </c>
      <c r="F40" s="283"/>
      <c r="G40" s="273" t="str">
        <f>IF(F40&gt;0,G32," ")</f>
        <v xml:space="preserve"> </v>
      </c>
      <c r="H40" s="286"/>
      <c r="I40" s="273" t="str">
        <f>IF(H40&gt;0,I32," ")</f>
        <v xml:space="preserve"> </v>
      </c>
      <c r="J40" s="499" t="str">
        <f t="shared" si="17"/>
        <v xml:space="preserve"> </v>
      </c>
      <c r="K40" s="273" t="str">
        <f>IF(H40&gt;0,K32," ")</f>
        <v xml:space="preserve"> </v>
      </c>
      <c r="L40" s="289"/>
      <c r="M40" s="273" t="str">
        <f>IF(L40&gt;0,M32," ")</f>
        <v xml:space="preserve"> </v>
      </c>
      <c r="N40" s="441" t="str">
        <f t="shared" si="18"/>
        <v xml:space="preserve"> </v>
      </c>
      <c r="O40" s="433" t="str">
        <f>IF(L40&gt;0,O32," ")</f>
        <v xml:space="preserve"> </v>
      </c>
      <c r="P40" s="400" t="str">
        <f t="shared" si="22"/>
        <v xml:space="preserve"> </v>
      </c>
      <c r="Q40" s="273" t="str">
        <f>IF(L40&gt;0,Q32," ")</f>
        <v xml:space="preserve"> </v>
      </c>
      <c r="R40" s="441" t="str">
        <f t="shared" si="19"/>
        <v xml:space="preserve"> </v>
      </c>
      <c r="S40" s="433" t="str">
        <f>IF(H40&gt;0,S32," ")</f>
        <v xml:space="preserve"> </v>
      </c>
      <c r="T40" s="398" t="str">
        <f t="shared" si="20"/>
        <v xml:space="preserve"> </v>
      </c>
      <c r="U40" s="273" t="str">
        <f>IF(H40&gt;0,U32," ")</f>
        <v xml:space="preserve"> </v>
      </c>
      <c r="V40" s="441" t="str">
        <f t="shared" si="14"/>
        <v xml:space="preserve"> </v>
      </c>
      <c r="W40" s="433" t="str">
        <f>IF(L40&gt;0,W32," ")</f>
        <v xml:space="preserve"> </v>
      </c>
      <c r="X40" s="405" t="str">
        <f t="shared" si="15"/>
        <v xml:space="preserve"> </v>
      </c>
      <c r="Y40" s="425" t="str">
        <f>IF(L40&gt;0,Y32," ")</f>
        <v xml:space="preserve"> </v>
      </c>
      <c r="Z40" s="298"/>
      <c r="AA40" s="299"/>
      <c r="AB40" s="300"/>
      <c r="AC40" s="410" t="str">
        <f t="shared" si="21"/>
        <v xml:space="preserve"> </v>
      </c>
      <c r="AD40" s="411" t="str">
        <f t="shared" si="16"/>
        <v xml:space="preserve"> </v>
      </c>
    </row>
    <row r="41" spans="2:30" ht="26.25" customHeight="1" x14ac:dyDescent="0.2">
      <c r="B41" s="272" t="s">
        <v>186</v>
      </c>
      <c r="C41" s="277"/>
      <c r="D41" s="278"/>
      <c r="E41" s="273" t="str">
        <f>IF(D41&gt;0,E32," ")</f>
        <v xml:space="preserve"> </v>
      </c>
      <c r="F41" s="283"/>
      <c r="G41" s="273" t="str">
        <f>IF(F41&gt;0,G32," ")</f>
        <v xml:space="preserve"> </v>
      </c>
      <c r="H41" s="286"/>
      <c r="I41" s="273" t="str">
        <f>IF(H41&gt;0,I32," ")</f>
        <v xml:space="preserve"> </v>
      </c>
      <c r="J41" s="499" t="str">
        <f t="shared" si="17"/>
        <v xml:space="preserve"> </v>
      </c>
      <c r="K41" s="273" t="str">
        <f>IF(H41&gt;0,K32," ")</f>
        <v xml:space="preserve"> </v>
      </c>
      <c r="L41" s="289"/>
      <c r="M41" s="273" t="str">
        <f>IF(L41&gt;0,M32," ")</f>
        <v xml:space="preserve"> </v>
      </c>
      <c r="N41" s="441" t="str">
        <f t="shared" si="18"/>
        <v xml:space="preserve"> </v>
      </c>
      <c r="O41" s="433" t="str">
        <f>IF(L41&gt;0,O32," ")</f>
        <v xml:space="preserve"> </v>
      </c>
      <c r="P41" s="400" t="str">
        <f t="shared" si="22"/>
        <v xml:space="preserve"> </v>
      </c>
      <c r="Q41" s="273" t="str">
        <f>IF(L41&gt;0,Q32," ")</f>
        <v xml:space="preserve"> </v>
      </c>
      <c r="R41" s="441" t="str">
        <f t="shared" si="19"/>
        <v xml:space="preserve"> </v>
      </c>
      <c r="S41" s="433" t="str">
        <f>IF(H41&gt;0,S32," ")</f>
        <v xml:space="preserve"> </v>
      </c>
      <c r="T41" s="398" t="str">
        <f t="shared" si="20"/>
        <v xml:space="preserve"> </v>
      </c>
      <c r="U41" s="273" t="str">
        <f>IF(H41&gt;0,U32," ")</f>
        <v xml:space="preserve"> </v>
      </c>
      <c r="V41" s="441" t="str">
        <f t="shared" si="14"/>
        <v xml:space="preserve"> </v>
      </c>
      <c r="W41" s="433" t="str">
        <f>IF(L41&gt;0,W32," ")</f>
        <v xml:space="preserve"> </v>
      </c>
      <c r="X41" s="405" t="str">
        <f t="shared" si="15"/>
        <v xml:space="preserve"> </v>
      </c>
      <c r="Y41" s="425" t="str">
        <f>IF(L41&gt;0,Y32," ")</f>
        <v xml:space="preserve"> </v>
      </c>
      <c r="Z41" s="298"/>
      <c r="AA41" s="299"/>
      <c r="AB41" s="300"/>
      <c r="AC41" s="410" t="str">
        <f t="shared" si="21"/>
        <v xml:space="preserve"> </v>
      </c>
      <c r="AD41" s="411" t="str">
        <f t="shared" si="16"/>
        <v xml:space="preserve"> </v>
      </c>
    </row>
    <row r="42" spans="2:30" ht="26.25" customHeight="1" x14ac:dyDescent="0.2">
      <c r="B42" s="272" t="s">
        <v>186</v>
      </c>
      <c r="C42" s="279"/>
      <c r="D42" s="278"/>
      <c r="E42" s="273" t="str">
        <f>IF(D42&gt;0,E32," ")</f>
        <v xml:space="preserve"> </v>
      </c>
      <c r="F42" s="283"/>
      <c r="G42" s="273" t="str">
        <f>IF(F42&gt;0,G32," ")</f>
        <v xml:space="preserve"> </v>
      </c>
      <c r="H42" s="286"/>
      <c r="I42" s="273" t="str">
        <f>IF(H42&gt;0,I32," ")</f>
        <v xml:space="preserve"> </v>
      </c>
      <c r="J42" s="499" t="str">
        <f t="shared" si="17"/>
        <v xml:space="preserve"> </v>
      </c>
      <c r="K42" s="273" t="str">
        <f>IF(H42&gt;0,K32," ")</f>
        <v xml:space="preserve"> </v>
      </c>
      <c r="L42" s="289"/>
      <c r="M42" s="273" t="str">
        <f>IF(L42&gt;0,M32," ")</f>
        <v xml:space="preserve"> </v>
      </c>
      <c r="N42" s="441" t="str">
        <f t="shared" si="18"/>
        <v xml:space="preserve"> </v>
      </c>
      <c r="O42" s="433" t="str">
        <f>IF(L42&gt;0,O32," ")</f>
        <v xml:space="preserve"> </v>
      </c>
      <c r="P42" s="400" t="str">
        <f t="shared" si="22"/>
        <v xml:space="preserve"> </v>
      </c>
      <c r="Q42" s="273" t="str">
        <f>IF(L42&gt;0,Q32," ")</f>
        <v xml:space="preserve"> </v>
      </c>
      <c r="R42" s="441" t="str">
        <f t="shared" si="19"/>
        <v xml:space="preserve"> </v>
      </c>
      <c r="S42" s="433" t="str">
        <f>IF(H42&gt;0,S32," ")</f>
        <v xml:space="preserve"> </v>
      </c>
      <c r="T42" s="398" t="str">
        <f t="shared" si="20"/>
        <v xml:space="preserve"> </v>
      </c>
      <c r="U42" s="273" t="str">
        <f>IF(H42&gt;0,U32," ")</f>
        <v xml:space="preserve"> </v>
      </c>
      <c r="V42" s="441" t="str">
        <f t="shared" si="14"/>
        <v xml:space="preserve"> </v>
      </c>
      <c r="W42" s="433" t="str">
        <f>IF(L42&gt;0,W32," ")</f>
        <v xml:space="preserve"> </v>
      </c>
      <c r="X42" s="405" t="str">
        <f t="shared" si="15"/>
        <v xml:space="preserve"> </v>
      </c>
      <c r="Y42" s="425" t="str">
        <f>IF(L42&gt;0,Y32," ")</f>
        <v xml:space="preserve"> </v>
      </c>
      <c r="Z42" s="298"/>
      <c r="AA42" s="299"/>
      <c r="AB42" s="300"/>
      <c r="AC42" s="410" t="str">
        <f t="shared" si="21"/>
        <v xml:space="preserve"> </v>
      </c>
      <c r="AD42" s="411" t="str">
        <f t="shared" si="16"/>
        <v xml:space="preserve"> </v>
      </c>
    </row>
    <row r="43" spans="2:30" ht="26.25" customHeight="1" x14ac:dyDescent="0.2">
      <c r="B43" s="272" t="s">
        <v>186</v>
      </c>
      <c r="C43" s="279"/>
      <c r="D43" s="278"/>
      <c r="E43" s="273" t="str">
        <f>IF(D43&gt;0,E32," ")</f>
        <v xml:space="preserve"> </v>
      </c>
      <c r="F43" s="283"/>
      <c r="G43" s="273" t="str">
        <f>IF(F43&gt;0,G32," ")</f>
        <v xml:space="preserve"> </v>
      </c>
      <c r="H43" s="286"/>
      <c r="I43" s="273" t="str">
        <f>IF(H43&gt;0,I32," ")</f>
        <v xml:space="preserve"> </v>
      </c>
      <c r="J43" s="499" t="str">
        <f t="shared" si="17"/>
        <v xml:space="preserve"> </v>
      </c>
      <c r="K43" s="273" t="str">
        <f>IF(H43&gt;0,K32," ")</f>
        <v xml:space="preserve"> </v>
      </c>
      <c r="L43" s="289"/>
      <c r="M43" s="273" t="str">
        <f>IF(L43&gt;0,M32," ")</f>
        <v xml:space="preserve"> </v>
      </c>
      <c r="N43" s="441" t="str">
        <f t="shared" si="18"/>
        <v xml:space="preserve"> </v>
      </c>
      <c r="O43" s="433" t="str">
        <f>IF(L43&gt;0,O32," ")</f>
        <v xml:space="preserve"> </v>
      </c>
      <c r="P43" s="400" t="str">
        <f t="shared" si="22"/>
        <v xml:space="preserve"> </v>
      </c>
      <c r="Q43" s="273" t="str">
        <f>IF(L43&gt;0,Q32," ")</f>
        <v xml:space="preserve"> </v>
      </c>
      <c r="R43" s="441" t="str">
        <f t="shared" si="19"/>
        <v xml:space="preserve"> </v>
      </c>
      <c r="S43" s="433" t="str">
        <f>IF(H43&gt;0,S32," ")</f>
        <v xml:space="preserve"> </v>
      </c>
      <c r="T43" s="398" t="str">
        <f t="shared" si="20"/>
        <v xml:space="preserve"> </v>
      </c>
      <c r="U43" s="273" t="str">
        <f>IF(H43&gt;0,U32," ")</f>
        <v xml:space="preserve"> </v>
      </c>
      <c r="V43" s="441" t="str">
        <f t="shared" si="14"/>
        <v xml:space="preserve"> </v>
      </c>
      <c r="W43" s="433" t="str">
        <f>IF(L43&gt;0,W32," ")</f>
        <v xml:space="preserve"> </v>
      </c>
      <c r="X43" s="405" t="str">
        <f t="shared" si="15"/>
        <v xml:space="preserve"> </v>
      </c>
      <c r="Y43" s="425" t="str">
        <f>IF(L43&gt;0,Y32," ")</f>
        <v xml:space="preserve"> </v>
      </c>
      <c r="Z43" s="298"/>
      <c r="AA43" s="299"/>
      <c r="AB43" s="300"/>
      <c r="AC43" s="410" t="str">
        <f t="shared" si="21"/>
        <v xml:space="preserve"> </v>
      </c>
      <c r="AD43" s="411" t="str">
        <f t="shared" si="16"/>
        <v xml:space="preserve"> </v>
      </c>
    </row>
    <row r="44" spans="2:30" ht="26.25" customHeight="1" x14ac:dyDescent="0.2">
      <c r="B44" s="272" t="s">
        <v>186</v>
      </c>
      <c r="C44" s="279"/>
      <c r="D44" s="278"/>
      <c r="E44" s="273" t="str">
        <f>IF(D44&gt;0,E32," ")</f>
        <v xml:space="preserve"> </v>
      </c>
      <c r="F44" s="283"/>
      <c r="G44" s="273" t="str">
        <f>IF(F44&gt;0,G32," ")</f>
        <v xml:space="preserve"> </v>
      </c>
      <c r="H44" s="286"/>
      <c r="I44" s="273" t="str">
        <f>IF(H44&gt;0,I32," ")</f>
        <v xml:space="preserve"> </v>
      </c>
      <c r="J44" s="499" t="str">
        <f t="shared" si="17"/>
        <v xml:space="preserve"> </v>
      </c>
      <c r="K44" s="273" t="str">
        <f>IF(H44&gt;0,K32," ")</f>
        <v xml:space="preserve"> </v>
      </c>
      <c r="L44" s="289"/>
      <c r="M44" s="273" t="str">
        <f>IF(L44&gt;0,M32," ")</f>
        <v xml:space="preserve"> </v>
      </c>
      <c r="N44" s="441" t="str">
        <f t="shared" si="18"/>
        <v xml:space="preserve"> </v>
      </c>
      <c r="O44" s="433" t="str">
        <f>IF(L44&gt;0,O32," ")</f>
        <v xml:space="preserve"> </v>
      </c>
      <c r="P44" s="400" t="str">
        <f t="shared" si="22"/>
        <v xml:space="preserve"> </v>
      </c>
      <c r="Q44" s="273" t="str">
        <f>IF(L44&gt;0,Q32," ")</f>
        <v xml:space="preserve"> </v>
      </c>
      <c r="R44" s="441" t="str">
        <f t="shared" si="19"/>
        <v xml:space="preserve"> </v>
      </c>
      <c r="S44" s="433" t="str">
        <f>IF(H44&gt;0,S32," ")</f>
        <v xml:space="preserve"> </v>
      </c>
      <c r="T44" s="398" t="str">
        <f t="shared" si="20"/>
        <v xml:space="preserve"> </v>
      </c>
      <c r="U44" s="273" t="str">
        <f>IF(H44&gt;0,U32," ")</f>
        <v xml:space="preserve"> </v>
      </c>
      <c r="V44" s="441" t="str">
        <f t="shared" si="14"/>
        <v xml:space="preserve"> </v>
      </c>
      <c r="W44" s="433" t="str">
        <f>IF(L44&gt;0,W32," ")</f>
        <v xml:space="preserve"> </v>
      </c>
      <c r="X44" s="405" t="str">
        <f t="shared" si="15"/>
        <v xml:space="preserve"> </v>
      </c>
      <c r="Y44" s="425" t="str">
        <f>IF(L44&gt;0,Y32," ")</f>
        <v xml:space="preserve"> </v>
      </c>
      <c r="Z44" s="298"/>
      <c r="AA44" s="299"/>
      <c r="AB44" s="300"/>
      <c r="AC44" s="410" t="str">
        <f t="shared" si="21"/>
        <v xml:space="preserve"> </v>
      </c>
      <c r="AD44" s="411" t="str">
        <f t="shared" si="16"/>
        <v xml:space="preserve"> </v>
      </c>
    </row>
    <row r="45" spans="2:30" ht="26.25" customHeight="1" x14ac:dyDescent="0.2">
      <c r="B45" s="272" t="s">
        <v>186</v>
      </c>
      <c r="C45" s="279"/>
      <c r="D45" s="278"/>
      <c r="E45" s="273" t="str">
        <f>IF(D45&gt;0,E32," ")</f>
        <v xml:space="preserve"> </v>
      </c>
      <c r="F45" s="283"/>
      <c r="G45" s="273" t="str">
        <f>IF(F45&gt;0,G32," ")</f>
        <v xml:space="preserve"> </v>
      </c>
      <c r="H45" s="286"/>
      <c r="I45" s="273" t="str">
        <f>IF(H45&gt;0,I32," ")</f>
        <v xml:space="preserve"> </v>
      </c>
      <c r="J45" s="499" t="str">
        <f t="shared" si="17"/>
        <v xml:space="preserve"> </v>
      </c>
      <c r="K45" s="273" t="str">
        <f>IF(H45&gt;0,K32," ")</f>
        <v xml:space="preserve"> </v>
      </c>
      <c r="L45" s="289"/>
      <c r="M45" s="273" t="str">
        <f>IF(L45&gt;0,M32," ")</f>
        <v xml:space="preserve"> </v>
      </c>
      <c r="N45" s="441" t="str">
        <f t="shared" si="18"/>
        <v xml:space="preserve"> </v>
      </c>
      <c r="O45" s="433" t="str">
        <f>IF(L45&gt;0,O32," ")</f>
        <v xml:space="preserve"> </v>
      </c>
      <c r="P45" s="400" t="str">
        <f>IF(L45&gt;0,7.43/L45," ")</f>
        <v xml:space="preserve"> </v>
      </c>
      <c r="Q45" s="273" t="str">
        <f>IF(L45&gt;0,Q32," ")</f>
        <v xml:space="preserve"> </v>
      </c>
      <c r="R45" s="441" t="str">
        <f t="shared" si="19"/>
        <v xml:space="preserve"> </v>
      </c>
      <c r="S45" s="433" t="str">
        <f>IF(H45&gt;0,S32," ")</f>
        <v xml:space="preserve"> </v>
      </c>
      <c r="T45" s="398" t="str">
        <f t="shared" si="20"/>
        <v xml:space="preserve"> </v>
      </c>
      <c r="U45" s="273" t="str">
        <f>IF(H45&gt;0,U32," ")</f>
        <v xml:space="preserve"> </v>
      </c>
      <c r="V45" s="441" t="str">
        <f t="shared" si="14"/>
        <v xml:space="preserve"> </v>
      </c>
      <c r="W45" s="433" t="str">
        <f>IF(L45&gt;0,W32," ")</f>
        <v xml:space="preserve"> </v>
      </c>
      <c r="X45" s="405" t="str">
        <f t="shared" si="15"/>
        <v xml:space="preserve"> </v>
      </c>
      <c r="Y45" s="425" t="str">
        <f>IF(L45&gt;0,Y32," ")</f>
        <v xml:space="preserve"> </v>
      </c>
      <c r="Z45" s="298"/>
      <c r="AA45" s="299"/>
      <c r="AB45" s="300"/>
      <c r="AC45" s="410" t="str">
        <f t="shared" si="21"/>
        <v xml:space="preserve"> </v>
      </c>
      <c r="AD45" s="411" t="str">
        <f t="shared" si="16"/>
        <v xml:space="preserve"> </v>
      </c>
    </row>
    <row r="46" spans="2:30" ht="26.25" customHeight="1" x14ac:dyDescent="0.2">
      <c r="B46" s="272" t="s">
        <v>186</v>
      </c>
      <c r="C46" s="279"/>
      <c r="D46" s="278"/>
      <c r="E46" s="273" t="str">
        <f>IF(D46&gt;0,E32," ")</f>
        <v xml:space="preserve"> </v>
      </c>
      <c r="F46" s="283"/>
      <c r="G46" s="273" t="str">
        <f>IF(F46&gt;0,G32," ")</f>
        <v xml:space="preserve"> </v>
      </c>
      <c r="H46" s="286"/>
      <c r="I46" s="273" t="str">
        <f>IF(H46&gt;0,I32," ")</f>
        <v xml:space="preserve"> </v>
      </c>
      <c r="J46" s="499" t="str">
        <f t="shared" si="17"/>
        <v xml:space="preserve"> </v>
      </c>
      <c r="K46" s="273" t="str">
        <f>IF(H46&gt;0,K32," ")</f>
        <v xml:space="preserve"> </v>
      </c>
      <c r="L46" s="289"/>
      <c r="M46" s="273" t="str">
        <f>IF(L46&gt;0,M32," ")</f>
        <v xml:space="preserve"> </v>
      </c>
      <c r="N46" s="441" t="str">
        <f t="shared" si="18"/>
        <v xml:space="preserve"> </v>
      </c>
      <c r="O46" s="433" t="str">
        <f>IF(L46&gt;0,O32," ")</f>
        <v xml:space="preserve"> </v>
      </c>
      <c r="P46" s="400" t="str">
        <f>IF(L46&gt;0,7.43/L46," ")</f>
        <v xml:space="preserve"> </v>
      </c>
      <c r="Q46" s="273" t="str">
        <f>IF(L46&gt;0,Q32," ")</f>
        <v xml:space="preserve"> </v>
      </c>
      <c r="R46" s="441" t="str">
        <f t="shared" si="19"/>
        <v xml:space="preserve"> </v>
      </c>
      <c r="S46" s="433" t="str">
        <f>IF(H46&gt;0,S32," ")</f>
        <v xml:space="preserve"> </v>
      </c>
      <c r="T46" s="398" t="str">
        <f t="shared" si="20"/>
        <v xml:space="preserve"> </v>
      </c>
      <c r="U46" s="273" t="str">
        <f>IF(H46&gt;0,U32," ")</f>
        <v xml:space="preserve"> </v>
      </c>
      <c r="V46" s="441" t="str">
        <f t="shared" si="14"/>
        <v xml:space="preserve"> </v>
      </c>
      <c r="W46" s="433" t="str">
        <f>IF(L46&gt;0,W32," ")</f>
        <v xml:space="preserve"> </v>
      </c>
      <c r="X46" s="405" t="str">
        <f t="shared" si="15"/>
        <v xml:space="preserve"> </v>
      </c>
      <c r="Y46" s="425" t="str">
        <f>IF(L46&gt;0,Y32," ")</f>
        <v xml:space="preserve"> </v>
      </c>
      <c r="Z46" s="298"/>
      <c r="AA46" s="299"/>
      <c r="AB46" s="300"/>
      <c r="AC46" s="410" t="str">
        <f t="shared" si="21"/>
        <v xml:space="preserve"> </v>
      </c>
      <c r="AD46" s="411" t="str">
        <f t="shared" si="16"/>
        <v xml:space="preserve"> </v>
      </c>
    </row>
    <row r="47" spans="2:30" ht="26.25" customHeight="1" x14ac:dyDescent="0.2">
      <c r="B47" s="274" t="s">
        <v>186</v>
      </c>
      <c r="C47" s="280"/>
      <c r="D47" s="281"/>
      <c r="E47" s="273" t="str">
        <f>IF(D47&gt;0,E32," ")</f>
        <v xml:space="preserve"> </v>
      </c>
      <c r="F47" s="284"/>
      <c r="G47" s="273" t="str">
        <f>IF(F47&gt;0,G32," ")</f>
        <v xml:space="preserve"> </v>
      </c>
      <c r="H47" s="287"/>
      <c r="I47" s="273" t="str">
        <f>IF(H47&gt;0,I32," ")</f>
        <v xml:space="preserve"> </v>
      </c>
      <c r="J47" s="499" t="str">
        <f t="shared" si="17"/>
        <v xml:space="preserve"> </v>
      </c>
      <c r="K47" s="273" t="str">
        <f>IF(H47&gt;0,K32," ")</f>
        <v xml:space="preserve"> </v>
      </c>
      <c r="L47" s="290"/>
      <c r="M47" s="273" t="str">
        <f>IF(L47&gt;0,M32," ")</f>
        <v xml:space="preserve"> </v>
      </c>
      <c r="N47" s="441" t="str">
        <f t="shared" si="18"/>
        <v xml:space="preserve"> </v>
      </c>
      <c r="O47" s="433" t="str">
        <f>IF(L47&gt;0,O32," ")</f>
        <v xml:space="preserve"> </v>
      </c>
      <c r="P47" s="401" t="str">
        <f t="shared" ref="P47" si="23">IF(L47&gt;0,7.43/L47," ")</f>
        <v xml:space="preserve"> </v>
      </c>
      <c r="Q47" s="273" t="str">
        <f>IF(L47&gt;0,Q32," ")</f>
        <v xml:space="preserve"> </v>
      </c>
      <c r="R47" s="441" t="str">
        <f t="shared" si="19"/>
        <v xml:space="preserve"> </v>
      </c>
      <c r="S47" s="433" t="str">
        <f>IF(H47&gt;0,S32," ")</f>
        <v xml:space="preserve"> </v>
      </c>
      <c r="T47" s="398" t="str">
        <f t="shared" si="20"/>
        <v xml:space="preserve"> </v>
      </c>
      <c r="U47" s="273" t="str">
        <f>IF(H47&gt;0,U32," ")</f>
        <v xml:space="preserve"> </v>
      </c>
      <c r="V47" s="498" t="str">
        <f t="shared" si="14"/>
        <v xml:space="preserve"> </v>
      </c>
      <c r="W47" s="433" t="str">
        <f>IF(L47&gt;0,W32," ")</f>
        <v xml:space="preserve"> </v>
      </c>
      <c r="X47" s="406" t="str">
        <f t="shared" si="15"/>
        <v xml:space="preserve"> </v>
      </c>
      <c r="Y47" s="425" t="str">
        <f>IF(L47&gt;0,Y32," ")</f>
        <v xml:space="preserve"> </v>
      </c>
      <c r="Z47" s="301"/>
      <c r="AA47" s="302"/>
      <c r="AB47" s="303"/>
      <c r="AC47" s="412" t="str">
        <f t="shared" si="21"/>
        <v xml:space="preserve"> </v>
      </c>
      <c r="AD47" s="413" t="str">
        <f t="shared" si="16"/>
        <v xml:space="preserve"> </v>
      </c>
    </row>
    <row r="48" spans="2:30" ht="26.25" customHeight="1" x14ac:dyDescent="0.2">
      <c r="B48" s="256"/>
      <c r="C48" s="257"/>
      <c r="D48" s="392">
        <f>SUM(D32:D47)</f>
        <v>0</v>
      </c>
      <c r="E48" s="258" t="s">
        <v>187</v>
      </c>
      <c r="F48" s="393">
        <f>SUM(F32:F47)</f>
        <v>0</v>
      </c>
      <c r="G48" s="259" t="s">
        <v>188</v>
      </c>
      <c r="H48" s="395" t="str">
        <f>IF(F48&gt;0,J48/F48," ")</f>
        <v xml:space="preserve"> </v>
      </c>
      <c r="I48" s="260" t="s">
        <v>189</v>
      </c>
      <c r="J48" s="443">
        <f>SUM(J32:J47)</f>
        <v>0</v>
      </c>
      <c r="K48" s="259" t="s">
        <v>190</v>
      </c>
      <c r="L48" s="396" t="str">
        <f>IF(F48&gt;0,N48/J48," ")</f>
        <v xml:space="preserve"> </v>
      </c>
      <c r="M48" s="259" t="s">
        <v>132</v>
      </c>
      <c r="N48" s="443">
        <f>SUM(N32:N47)</f>
        <v>0</v>
      </c>
      <c r="O48" s="434" t="s">
        <v>191</v>
      </c>
      <c r="P48" s="402" t="str">
        <f>IF(F48&gt;0,7.43/L48," ")</f>
        <v xml:space="preserve"> </v>
      </c>
      <c r="Q48" s="259" t="s">
        <v>192</v>
      </c>
      <c r="R48" s="442" t="str">
        <f t="shared" ref="R48" si="24">IF(J48&gt;0,J48/P48," ")</f>
        <v xml:space="preserve"> </v>
      </c>
      <c r="S48" s="434" t="s">
        <v>193</v>
      </c>
      <c r="T48" s="393" t="str">
        <f t="shared" ref="T48" si="25">IF(D48&gt;0,J48/D48," ")</f>
        <v xml:space="preserve"> </v>
      </c>
      <c r="U48" s="259" t="s">
        <v>194</v>
      </c>
      <c r="V48" s="442" t="str">
        <f t="shared" ref="V48:V49" si="26">IF(D48&gt;0,N48/D48," ")</f>
        <v xml:space="preserve"> </v>
      </c>
      <c r="W48" s="434" t="s">
        <v>195</v>
      </c>
      <c r="X48" s="407" t="str">
        <f t="shared" ref="X48" si="27">IF(D48&gt;0,V48/7.43," ")</f>
        <v xml:space="preserve"> </v>
      </c>
      <c r="Y48" s="261" t="s">
        <v>81</v>
      </c>
      <c r="Z48" s="416"/>
      <c r="AA48" s="417"/>
      <c r="AB48" s="417"/>
      <c r="AC48" s="414">
        <f>SUM(AC32:AC47)</f>
        <v>0</v>
      </c>
      <c r="AD48" s="415" t="str">
        <f>IF(D48&gt;0,AC48/D48," ")</f>
        <v xml:space="preserve"> </v>
      </c>
    </row>
    <row r="49" spans="2:30" ht="4.5" customHeight="1" x14ac:dyDescent="0.2">
      <c r="B49" s="262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 t="str">
        <f t="shared" si="26"/>
        <v xml:space="preserve"> </v>
      </c>
      <c r="W49" s="263"/>
      <c r="X49" s="263"/>
      <c r="Y49" s="265"/>
      <c r="Z49" s="263"/>
      <c r="AA49" s="266"/>
      <c r="AB49" s="266"/>
      <c r="AC49" s="266"/>
      <c r="AD49" s="266"/>
    </row>
    <row r="50" spans="2:30" ht="18.75" customHeight="1" thickBot="1" x14ac:dyDescent="0.25">
      <c r="B50" s="304" t="s">
        <v>196</v>
      </c>
      <c r="C50" s="305"/>
      <c r="D50" s="305"/>
      <c r="E50" s="305"/>
      <c r="F50" s="394" t="str">
        <f>IF(Y30&gt;0,J50/H50," ")</f>
        <v xml:space="preserve"> </v>
      </c>
      <c r="G50" s="247" t="s">
        <v>188</v>
      </c>
      <c r="H50" s="291" t="str">
        <f>IF($Y30&gt;0,SUMIF('[1]Produktion i kg ts'!$V$4:$V$28,$Y30,'[1]Produktion i kg ts'!$T$4:$T$28)/SUMIF('[1]Produktion i kg ts'!$V$4:$V$28,$Y30,'[1]Produktion i kg ts'!$BM$4:$BM$28)," ")</f>
        <v xml:space="preserve"> </v>
      </c>
      <c r="I50" s="248" t="s">
        <v>189</v>
      </c>
      <c r="J50" s="450" t="str">
        <f>IF(Y30&gt;0,R50*P50," ")</f>
        <v xml:space="preserve"> </v>
      </c>
      <c r="K50" s="247" t="s">
        <v>190</v>
      </c>
      <c r="L50" s="292" t="str">
        <f>IF($Y30&gt;0,SUMIF('[1]Produktion i MJ'!$U$4:$U$28,$Y30,'[1]Produktion i MJ'!$S$4:$S$28)/SUMIF('[1]Produktion i kg ts'!$V$4:$V$28,$Y30,'[1]Produktion i kg ts'!$T$4:$T$28)," ")</f>
        <v xml:space="preserve"> </v>
      </c>
      <c r="M50" s="247" t="s">
        <v>132</v>
      </c>
      <c r="N50" s="450" t="str">
        <f>IF(Y30&gt;0,J50*L50," ")</f>
        <v xml:space="preserve"> </v>
      </c>
      <c r="O50" s="448" t="s">
        <v>191</v>
      </c>
      <c r="P50" s="403" t="str">
        <f>IF(Y30&gt;0,7.43/L50," ")</f>
        <v xml:space="preserve"> </v>
      </c>
      <c r="Q50" s="247" t="s">
        <v>192</v>
      </c>
      <c r="R50" s="449" t="str">
        <f>IF($Y30&gt;0,SUMIF('[1]Produktion i FEN (inddata)'!$V$4:$V$28,$Y30,'[1]Produktion i FEN (inddata)'!$T$4:$T$28)," ")</f>
        <v xml:space="preserve"> </v>
      </c>
      <c r="S50" s="448" t="s">
        <v>193</v>
      </c>
      <c r="T50" s="394" t="str">
        <f>IF(Y30&gt;0,J50/D48," ")</f>
        <v xml:space="preserve"> </v>
      </c>
      <c r="U50" s="247" t="s">
        <v>194</v>
      </c>
      <c r="V50" s="447" t="str">
        <f>IF(Y30&gt;0,N50/D48," ")</f>
        <v xml:space="preserve"> </v>
      </c>
      <c r="W50" s="448" t="s">
        <v>195</v>
      </c>
      <c r="X50" s="408" t="str">
        <f>IF(Y30&gt;0,R50/D48," ")</f>
        <v xml:space="preserve"> </v>
      </c>
      <c r="Y50" s="249" t="s">
        <v>81</v>
      </c>
      <c r="Z50" s="250"/>
      <c r="AA50" s="266"/>
      <c r="AB50" s="266"/>
      <c r="AC50" s="266"/>
      <c r="AD50" s="266"/>
    </row>
    <row r="51" spans="2:30" ht="14.25" customHeight="1" thickBot="1" x14ac:dyDescent="0.25"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857" t="s">
        <v>176</v>
      </c>
      <c r="AA51" s="858"/>
      <c r="AB51" s="858"/>
      <c r="AC51" s="858"/>
      <c r="AD51" s="859"/>
    </row>
    <row r="52" spans="2:30" ht="18.75" customHeight="1" thickBot="1" x14ac:dyDescent="0.25">
      <c r="B52" s="837"/>
      <c r="C52" s="838"/>
      <c r="D52" s="838"/>
      <c r="E52" s="838"/>
      <c r="F52" s="428" t="s">
        <v>227</v>
      </c>
      <c r="G52" s="833" t="s">
        <v>177</v>
      </c>
      <c r="H52" s="833"/>
      <c r="I52" s="834"/>
      <c r="J52" s="856" t="s">
        <v>178</v>
      </c>
      <c r="K52" s="853"/>
      <c r="L52" s="838" t="s">
        <v>177</v>
      </c>
      <c r="M52" s="838"/>
      <c r="N52" s="838"/>
      <c r="O52" s="856" t="s">
        <v>179</v>
      </c>
      <c r="P52" s="853"/>
      <c r="Q52" s="853"/>
      <c r="R52" s="426">
        <f>AC70</f>
        <v>0</v>
      </c>
      <c r="S52" s="856" t="s">
        <v>180</v>
      </c>
      <c r="T52" s="853"/>
      <c r="U52" s="426" t="str">
        <f>AD70</f>
        <v xml:space="preserve"> </v>
      </c>
      <c r="V52" s="853" t="s">
        <v>181</v>
      </c>
      <c r="W52" s="853"/>
      <c r="X52" s="853"/>
      <c r="Y52" s="427"/>
      <c r="Z52" s="293"/>
      <c r="AA52" s="854" t="s">
        <v>182</v>
      </c>
      <c r="AB52" s="854" t="s">
        <v>183</v>
      </c>
      <c r="AC52" s="854" t="s">
        <v>184</v>
      </c>
      <c r="AD52" s="854" t="s">
        <v>185</v>
      </c>
    </row>
    <row r="53" spans="2:30" ht="3.75" customHeight="1" thickBot="1" x14ac:dyDescent="0.25">
      <c r="B53" s="495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7"/>
      <c r="Z53" s="294"/>
      <c r="AA53" s="855"/>
      <c r="AB53" s="855"/>
      <c r="AC53" s="855"/>
      <c r="AD53" s="855"/>
    </row>
    <row r="54" spans="2:30" ht="26.25" customHeight="1" x14ac:dyDescent="0.2">
      <c r="B54" s="267" t="s">
        <v>186</v>
      </c>
      <c r="C54" s="275"/>
      <c r="D54" s="276"/>
      <c r="E54" s="268" t="s">
        <v>187</v>
      </c>
      <c r="F54" s="282"/>
      <c r="G54" s="269" t="s">
        <v>188</v>
      </c>
      <c r="H54" s="285"/>
      <c r="I54" s="270" t="s">
        <v>189</v>
      </c>
      <c r="J54" s="451">
        <f>F54*H54</f>
        <v>0</v>
      </c>
      <c r="K54" s="269" t="s">
        <v>190</v>
      </c>
      <c r="L54" s="288"/>
      <c r="M54" s="269" t="s">
        <v>132</v>
      </c>
      <c r="N54" s="440">
        <f>J54*L54</f>
        <v>0</v>
      </c>
      <c r="O54" s="432" t="s">
        <v>191</v>
      </c>
      <c r="P54" s="399" t="str">
        <f>IF(L54&gt;0,7.43/L54," ")</f>
        <v xml:space="preserve"> </v>
      </c>
      <c r="Q54" s="269" t="s">
        <v>192</v>
      </c>
      <c r="R54" s="440" t="str">
        <f>IF(J54&gt;0,J54/P54," ")</f>
        <v xml:space="preserve"> </v>
      </c>
      <c r="S54" s="432" t="s">
        <v>193</v>
      </c>
      <c r="T54" s="397" t="str">
        <f>IF(J54&gt;0,J54/D54," ")</f>
        <v xml:space="preserve"> </v>
      </c>
      <c r="U54" s="269" t="s">
        <v>194</v>
      </c>
      <c r="V54" s="440" t="str">
        <f>IF(L54&gt;0,N54/D54," ")</f>
        <v xml:space="preserve"> </v>
      </c>
      <c r="W54" s="432" t="s">
        <v>195</v>
      </c>
      <c r="X54" s="404" t="str">
        <f>IF(L54&gt;0,V54/7.43," ")</f>
        <v xml:space="preserve"> </v>
      </c>
      <c r="Y54" s="271" t="s">
        <v>81</v>
      </c>
      <c r="Z54" s="295"/>
      <c r="AA54" s="296"/>
      <c r="AB54" s="297"/>
      <c r="AC54" s="409" t="str">
        <f>IF(AB54&gt;0,AB54-AA54," ")</f>
        <v xml:space="preserve"> </v>
      </c>
      <c r="AD54" s="418" t="str">
        <f>IF(AB54&gt;0,AC54/D54," ")</f>
        <v xml:space="preserve"> </v>
      </c>
    </row>
    <row r="55" spans="2:30" ht="26.25" customHeight="1" x14ac:dyDescent="0.2">
      <c r="B55" s="272" t="s">
        <v>186</v>
      </c>
      <c r="C55" s="277"/>
      <c r="D55" s="278"/>
      <c r="E55" s="273" t="str">
        <f>IF(D55&gt;0,E54," ")</f>
        <v xml:space="preserve"> </v>
      </c>
      <c r="F55" s="283"/>
      <c r="G55" s="273" t="str">
        <f>IF(F55&gt;0,G54," ")</f>
        <v xml:space="preserve"> </v>
      </c>
      <c r="H55" s="286"/>
      <c r="I55" s="273" t="str">
        <f>IF(H55&gt;0,I54," ")</f>
        <v xml:space="preserve"> </v>
      </c>
      <c r="J55" s="499" t="str">
        <f>IF(F55&gt;0,F55*H55," ")</f>
        <v xml:space="preserve"> </v>
      </c>
      <c r="K55" s="273" t="str">
        <f>IF(H55&gt;0,K54," ")</f>
        <v xml:space="preserve"> </v>
      </c>
      <c r="L55" s="289"/>
      <c r="M55" s="273" t="str">
        <f>IF(L55&gt;0,M54," ")</f>
        <v xml:space="preserve"> </v>
      </c>
      <c r="N55" s="441" t="str">
        <f>IF(H55&gt;0,J55*L55," ")</f>
        <v xml:space="preserve"> </v>
      </c>
      <c r="O55" s="433" t="str">
        <f>IF(L55&gt;0,O54," ")</f>
        <v xml:space="preserve"> </v>
      </c>
      <c r="P55" s="400" t="str">
        <f t="shared" ref="P55:P59" si="28">IF(L55&gt;0,7.43/L55," ")</f>
        <v xml:space="preserve"> </v>
      </c>
      <c r="Q55" s="273" t="str">
        <f>IF(L55&gt;0,Q54," ")</f>
        <v xml:space="preserve"> </v>
      </c>
      <c r="R55" s="441" t="str">
        <f>IF(H55&gt;0,J55/P55," ")</f>
        <v xml:space="preserve"> </v>
      </c>
      <c r="S55" s="433" t="str">
        <f>IF(H55&gt;0,S54," ")</f>
        <v xml:space="preserve"> </v>
      </c>
      <c r="T55" s="398" t="str">
        <f>IF(H55&gt;0,J55/D55," ")</f>
        <v xml:space="preserve"> </v>
      </c>
      <c r="U55" s="273" t="str">
        <f>IF(H55&gt;0,U54," ")</f>
        <v xml:space="preserve"> </v>
      </c>
      <c r="V55" s="441" t="str">
        <f t="shared" ref="V55:V69" si="29">IF(L55&gt;0,N55/D55," ")</f>
        <v xml:space="preserve"> </v>
      </c>
      <c r="W55" s="433" t="str">
        <f>IF(L55&gt;0,W54," ")</f>
        <v xml:space="preserve"> </v>
      </c>
      <c r="X55" s="405" t="str">
        <f t="shared" ref="X55:X69" si="30">IF(L55&gt;0,V55/7.43," ")</f>
        <v xml:space="preserve"> </v>
      </c>
      <c r="Y55" s="425" t="str">
        <f>IF(L55&gt;0,Y54," ")</f>
        <v xml:space="preserve"> </v>
      </c>
      <c r="Z55" s="298"/>
      <c r="AA55" s="299"/>
      <c r="AB55" s="300"/>
      <c r="AC55" s="410" t="str">
        <f>IF(AB55&gt;0,AB55-AA55," ")</f>
        <v xml:space="preserve"> </v>
      </c>
      <c r="AD55" s="411" t="str">
        <f t="shared" ref="AD55:AD69" si="31">IF(AB55&gt;0,AC55/D55," ")</f>
        <v xml:space="preserve"> </v>
      </c>
    </row>
    <row r="56" spans="2:30" ht="26.25" customHeight="1" x14ac:dyDescent="0.2">
      <c r="B56" s="272" t="s">
        <v>186</v>
      </c>
      <c r="C56" s="279"/>
      <c r="D56" s="278"/>
      <c r="E56" s="273" t="str">
        <f>IF(D56&gt;0,E54," ")</f>
        <v xml:space="preserve"> </v>
      </c>
      <c r="F56" s="283"/>
      <c r="G56" s="273" t="str">
        <f>IF(F56&gt;0,G54," ")</f>
        <v xml:space="preserve"> </v>
      </c>
      <c r="H56" s="286"/>
      <c r="I56" s="273" t="str">
        <f>IF(H56&gt;0,I54," ")</f>
        <v xml:space="preserve"> </v>
      </c>
      <c r="J56" s="499" t="str">
        <f t="shared" ref="J56:J69" si="32">IF(F56&gt;0,F56*H56," ")</f>
        <v xml:space="preserve"> </v>
      </c>
      <c r="K56" s="273" t="str">
        <f>IF(H56&gt;0,K54," ")</f>
        <v xml:space="preserve"> </v>
      </c>
      <c r="L56" s="289"/>
      <c r="M56" s="273" t="str">
        <f>IF(L56&gt;0,M54," ")</f>
        <v xml:space="preserve"> </v>
      </c>
      <c r="N56" s="441" t="str">
        <f t="shared" ref="N56:N69" si="33">IF(H56&gt;0,J56*L56," ")</f>
        <v xml:space="preserve"> </v>
      </c>
      <c r="O56" s="433" t="str">
        <f>IF(L56&gt;0,O54," ")</f>
        <v xml:space="preserve"> </v>
      </c>
      <c r="P56" s="400" t="str">
        <f t="shared" si="28"/>
        <v xml:space="preserve"> </v>
      </c>
      <c r="Q56" s="273" t="str">
        <f>IF(L56&gt;0,Q54," ")</f>
        <v xml:space="preserve"> </v>
      </c>
      <c r="R56" s="441" t="str">
        <f t="shared" ref="R56:R69" si="34">IF(H56&gt;0,J56/P56," ")</f>
        <v xml:space="preserve"> </v>
      </c>
      <c r="S56" s="433" t="str">
        <f>IF(H56&gt;0,S54," ")</f>
        <v xml:space="preserve"> </v>
      </c>
      <c r="T56" s="398" t="str">
        <f t="shared" ref="T56:T69" si="35">IF(H56&gt;0,J56/D56," ")</f>
        <v xml:space="preserve"> </v>
      </c>
      <c r="U56" s="273" t="str">
        <f>IF(H56&gt;0,U54," ")</f>
        <v xml:space="preserve"> </v>
      </c>
      <c r="V56" s="441" t="str">
        <f t="shared" si="29"/>
        <v xml:space="preserve"> </v>
      </c>
      <c r="W56" s="433" t="str">
        <f>IF(L56&gt;0,W54," ")</f>
        <v xml:space="preserve"> </v>
      </c>
      <c r="X56" s="405" t="str">
        <f t="shared" si="30"/>
        <v xml:space="preserve"> </v>
      </c>
      <c r="Y56" s="425" t="str">
        <f>IF(L56&gt;0,Y54," ")</f>
        <v xml:space="preserve"> </v>
      </c>
      <c r="Z56" s="298"/>
      <c r="AA56" s="299"/>
      <c r="AB56" s="300"/>
      <c r="AC56" s="410" t="str">
        <f t="shared" ref="AC56:AC69" si="36">IF(AB56&gt;0,AB56-AA56," ")</f>
        <v xml:space="preserve"> </v>
      </c>
      <c r="AD56" s="411" t="str">
        <f t="shared" si="31"/>
        <v xml:space="preserve"> </v>
      </c>
    </row>
    <row r="57" spans="2:30" ht="26.25" customHeight="1" x14ac:dyDescent="0.2">
      <c r="B57" s="272" t="s">
        <v>186</v>
      </c>
      <c r="C57" s="279"/>
      <c r="D57" s="278"/>
      <c r="E57" s="273" t="str">
        <f>IF(D57&gt;0,E54," ")</f>
        <v xml:space="preserve"> </v>
      </c>
      <c r="F57" s="283"/>
      <c r="G57" s="273" t="str">
        <f>IF(F57&gt;0,G54," ")</f>
        <v xml:space="preserve"> </v>
      </c>
      <c r="H57" s="286"/>
      <c r="I57" s="273" t="str">
        <f>IF(H57&gt;0,I54," ")</f>
        <v xml:space="preserve"> </v>
      </c>
      <c r="J57" s="499" t="str">
        <f t="shared" si="32"/>
        <v xml:space="preserve"> </v>
      </c>
      <c r="K57" s="273" t="str">
        <f>IF(H57&gt;0,K54," ")</f>
        <v xml:space="preserve"> </v>
      </c>
      <c r="L57" s="289"/>
      <c r="M57" s="273" t="str">
        <f>IF(L57&gt;0,M54," ")</f>
        <v xml:space="preserve"> </v>
      </c>
      <c r="N57" s="441" t="str">
        <f t="shared" si="33"/>
        <v xml:space="preserve"> </v>
      </c>
      <c r="O57" s="433" t="str">
        <f>IF(L57&gt;0,O54," ")</f>
        <v xml:space="preserve"> </v>
      </c>
      <c r="P57" s="400" t="str">
        <f t="shared" si="28"/>
        <v xml:space="preserve"> </v>
      </c>
      <c r="Q57" s="273" t="str">
        <f>IF(L57&gt;0,Q54," ")</f>
        <v xml:space="preserve"> </v>
      </c>
      <c r="R57" s="441" t="str">
        <f t="shared" si="34"/>
        <v xml:space="preserve"> </v>
      </c>
      <c r="S57" s="433" t="str">
        <f>IF(H57&gt;0,S54," ")</f>
        <v xml:space="preserve"> </v>
      </c>
      <c r="T57" s="398" t="str">
        <f t="shared" si="35"/>
        <v xml:space="preserve"> </v>
      </c>
      <c r="U57" s="273" t="str">
        <f>IF(H57&gt;0,U54," ")</f>
        <v xml:space="preserve"> </v>
      </c>
      <c r="V57" s="441" t="str">
        <f t="shared" si="29"/>
        <v xml:space="preserve"> </v>
      </c>
      <c r="W57" s="433" t="str">
        <f>IF(L57&gt;0,W54," ")</f>
        <v xml:space="preserve"> </v>
      </c>
      <c r="X57" s="405" t="str">
        <f t="shared" si="30"/>
        <v xml:space="preserve"> </v>
      </c>
      <c r="Y57" s="425" t="str">
        <f>IF(L57&gt;0,Y54," ")</f>
        <v xml:space="preserve"> </v>
      </c>
      <c r="Z57" s="298"/>
      <c r="AA57" s="299"/>
      <c r="AB57" s="300"/>
      <c r="AC57" s="410" t="str">
        <f t="shared" si="36"/>
        <v xml:space="preserve"> </v>
      </c>
      <c r="AD57" s="411" t="str">
        <f t="shared" si="31"/>
        <v xml:space="preserve"> </v>
      </c>
    </row>
    <row r="58" spans="2:30" ht="26.25" customHeight="1" x14ac:dyDescent="0.2">
      <c r="B58" s="272" t="s">
        <v>186</v>
      </c>
      <c r="C58" s="277"/>
      <c r="D58" s="278"/>
      <c r="E58" s="273" t="str">
        <f>IF(D58&gt;0,E54," ")</f>
        <v xml:space="preserve"> </v>
      </c>
      <c r="F58" s="283"/>
      <c r="G58" s="273" t="str">
        <f>IF(F58&gt;0,G54," ")</f>
        <v xml:space="preserve"> </v>
      </c>
      <c r="H58" s="286"/>
      <c r="I58" s="273" t="str">
        <f>IF(H58&gt;0,I54," ")</f>
        <v xml:space="preserve"> </v>
      </c>
      <c r="J58" s="499" t="str">
        <f t="shared" si="32"/>
        <v xml:space="preserve"> </v>
      </c>
      <c r="K58" s="273" t="str">
        <f>IF(H58&gt;0,K54," ")</f>
        <v xml:space="preserve"> </v>
      </c>
      <c r="L58" s="289"/>
      <c r="M58" s="273" t="str">
        <f>IF(L58&gt;0,M54," ")</f>
        <v xml:space="preserve"> </v>
      </c>
      <c r="N58" s="441" t="str">
        <f t="shared" si="33"/>
        <v xml:space="preserve"> </v>
      </c>
      <c r="O58" s="433" t="str">
        <f>IF(L58&gt;0,O54," ")</f>
        <v xml:space="preserve"> </v>
      </c>
      <c r="P58" s="400" t="str">
        <f t="shared" si="28"/>
        <v xml:space="preserve"> </v>
      </c>
      <c r="Q58" s="273" t="str">
        <f>IF(L58&gt;0,Q54," ")</f>
        <v xml:space="preserve"> </v>
      </c>
      <c r="R58" s="441" t="str">
        <f t="shared" si="34"/>
        <v xml:space="preserve"> </v>
      </c>
      <c r="S58" s="433" t="str">
        <f>IF(H58&gt;0,S54," ")</f>
        <v xml:space="preserve"> </v>
      </c>
      <c r="T58" s="398" t="str">
        <f t="shared" si="35"/>
        <v xml:space="preserve"> </v>
      </c>
      <c r="U58" s="273" t="str">
        <f>IF(H58&gt;0,U54," ")</f>
        <v xml:space="preserve"> </v>
      </c>
      <c r="V58" s="441" t="str">
        <f t="shared" si="29"/>
        <v xml:space="preserve"> </v>
      </c>
      <c r="W58" s="433" t="str">
        <f>IF(L58&gt;0,W54," ")</f>
        <v xml:space="preserve"> </v>
      </c>
      <c r="X58" s="405" t="str">
        <f t="shared" si="30"/>
        <v xml:space="preserve"> </v>
      </c>
      <c r="Y58" s="425" t="str">
        <f>IF(L58&gt;0,Y54," ")</f>
        <v xml:space="preserve"> </v>
      </c>
      <c r="Z58" s="298"/>
      <c r="AA58" s="299"/>
      <c r="AB58" s="300"/>
      <c r="AC58" s="410" t="str">
        <f t="shared" si="36"/>
        <v xml:space="preserve"> </v>
      </c>
      <c r="AD58" s="411" t="str">
        <f t="shared" si="31"/>
        <v xml:space="preserve"> </v>
      </c>
    </row>
    <row r="59" spans="2:30" ht="26.25" customHeight="1" x14ac:dyDescent="0.2">
      <c r="B59" s="272" t="s">
        <v>186</v>
      </c>
      <c r="C59" s="279"/>
      <c r="D59" s="278"/>
      <c r="E59" s="273" t="str">
        <f>IF(D59&gt;0,E54," ")</f>
        <v xml:space="preserve"> </v>
      </c>
      <c r="F59" s="283"/>
      <c r="G59" s="273" t="str">
        <f>IF(F59&gt;0,G54," ")</f>
        <v xml:space="preserve"> </v>
      </c>
      <c r="H59" s="286"/>
      <c r="I59" s="273" t="str">
        <f>IF(H59&gt;0,I54," ")</f>
        <v xml:space="preserve"> </v>
      </c>
      <c r="J59" s="499" t="str">
        <f t="shared" si="32"/>
        <v xml:space="preserve"> </v>
      </c>
      <c r="K59" s="273" t="str">
        <f>IF(H59&gt;0,K54," ")</f>
        <v xml:space="preserve"> </v>
      </c>
      <c r="L59" s="289"/>
      <c r="M59" s="273" t="str">
        <f>IF(L59&gt;0,M54," ")</f>
        <v xml:space="preserve"> </v>
      </c>
      <c r="N59" s="441" t="str">
        <f t="shared" si="33"/>
        <v xml:space="preserve"> </v>
      </c>
      <c r="O59" s="433" t="str">
        <f>IF(L59&gt;0,O54," ")</f>
        <v xml:space="preserve"> </v>
      </c>
      <c r="P59" s="400" t="str">
        <f t="shared" si="28"/>
        <v xml:space="preserve"> </v>
      </c>
      <c r="Q59" s="273" t="str">
        <f>IF(L59&gt;0,Q54," ")</f>
        <v xml:space="preserve"> </v>
      </c>
      <c r="R59" s="441" t="str">
        <f t="shared" si="34"/>
        <v xml:space="preserve"> </v>
      </c>
      <c r="S59" s="433" t="str">
        <f>IF(H59&gt;0,S54," ")</f>
        <v xml:space="preserve"> </v>
      </c>
      <c r="T59" s="398" t="str">
        <f t="shared" si="35"/>
        <v xml:space="preserve"> </v>
      </c>
      <c r="U59" s="273" t="str">
        <f>IF(H59&gt;0,U54," ")</f>
        <v xml:space="preserve"> </v>
      </c>
      <c r="V59" s="441" t="str">
        <f t="shared" si="29"/>
        <v xml:space="preserve"> </v>
      </c>
      <c r="W59" s="433" t="str">
        <f>IF(L59&gt;0,W54," ")</f>
        <v xml:space="preserve"> </v>
      </c>
      <c r="X59" s="405" t="str">
        <f t="shared" si="30"/>
        <v xml:space="preserve"> </v>
      </c>
      <c r="Y59" s="425" t="str">
        <f>IF(L59&gt;0,Y54," ")</f>
        <v xml:space="preserve"> </v>
      </c>
      <c r="Z59" s="298"/>
      <c r="AA59" s="299"/>
      <c r="AB59" s="300"/>
      <c r="AC59" s="410" t="str">
        <f t="shared" si="36"/>
        <v xml:space="preserve"> </v>
      </c>
      <c r="AD59" s="411" t="str">
        <f t="shared" si="31"/>
        <v xml:space="preserve"> </v>
      </c>
    </row>
    <row r="60" spans="2:30" ht="26.25" customHeight="1" x14ac:dyDescent="0.2">
      <c r="B60" s="272" t="s">
        <v>186</v>
      </c>
      <c r="C60" s="279"/>
      <c r="D60" s="278"/>
      <c r="E60" s="273" t="str">
        <f>IF(D60&gt;0,E54," ")</f>
        <v xml:space="preserve"> </v>
      </c>
      <c r="F60" s="283"/>
      <c r="G60" s="273" t="str">
        <f>IF(F60&gt;0,G54," ")</f>
        <v xml:space="preserve"> </v>
      </c>
      <c r="H60" s="286"/>
      <c r="I60" s="273" t="str">
        <f>IF(H60&gt;0,I54," ")</f>
        <v xml:space="preserve"> </v>
      </c>
      <c r="J60" s="499" t="str">
        <f t="shared" si="32"/>
        <v xml:space="preserve"> </v>
      </c>
      <c r="K60" s="273" t="str">
        <f>IF(H60&gt;0,K54," ")</f>
        <v xml:space="preserve"> </v>
      </c>
      <c r="L60" s="289"/>
      <c r="M60" s="273" t="str">
        <f>IF(L60&gt;0,M54," ")</f>
        <v xml:space="preserve"> </v>
      </c>
      <c r="N60" s="441" t="str">
        <f t="shared" si="33"/>
        <v xml:space="preserve"> </v>
      </c>
      <c r="O60" s="433" t="str">
        <f>IF(L60&gt;0,O54," ")</f>
        <v xml:space="preserve"> </v>
      </c>
      <c r="P60" s="400" t="str">
        <f>IF(L60&gt;0,7.43/L60," ")</f>
        <v xml:space="preserve"> </v>
      </c>
      <c r="Q60" s="273" t="str">
        <f>IF(L60&gt;0,Q54," ")</f>
        <v xml:space="preserve"> </v>
      </c>
      <c r="R60" s="441" t="str">
        <f t="shared" si="34"/>
        <v xml:space="preserve"> </v>
      </c>
      <c r="S60" s="433" t="str">
        <f>IF(H60&gt;0,S54," ")</f>
        <v xml:space="preserve"> </v>
      </c>
      <c r="T60" s="398" t="str">
        <f t="shared" si="35"/>
        <v xml:space="preserve"> </v>
      </c>
      <c r="U60" s="273" t="str">
        <f>IF(H60&gt;0,U54," ")</f>
        <v xml:space="preserve"> </v>
      </c>
      <c r="V60" s="441" t="str">
        <f t="shared" si="29"/>
        <v xml:space="preserve"> </v>
      </c>
      <c r="W60" s="433" t="str">
        <f>IF(L60&gt;0,W54," ")</f>
        <v xml:space="preserve"> </v>
      </c>
      <c r="X60" s="405" t="str">
        <f t="shared" si="30"/>
        <v xml:space="preserve"> </v>
      </c>
      <c r="Y60" s="425" t="str">
        <f>IF(L60&gt;0,Y54," ")</f>
        <v xml:space="preserve"> </v>
      </c>
      <c r="Z60" s="298"/>
      <c r="AA60" s="299"/>
      <c r="AB60" s="300"/>
      <c r="AC60" s="410" t="str">
        <f t="shared" si="36"/>
        <v xml:space="preserve"> </v>
      </c>
      <c r="AD60" s="411" t="str">
        <f t="shared" si="31"/>
        <v xml:space="preserve"> </v>
      </c>
    </row>
    <row r="61" spans="2:30" ht="26.25" customHeight="1" x14ac:dyDescent="0.2">
      <c r="B61" s="272" t="s">
        <v>186</v>
      </c>
      <c r="C61" s="279"/>
      <c r="D61" s="278"/>
      <c r="E61" s="273" t="str">
        <f>IF(D61&gt;0,E54," ")</f>
        <v xml:space="preserve"> </v>
      </c>
      <c r="F61" s="283"/>
      <c r="G61" s="273" t="str">
        <f>IF(F61&gt;0,G54," ")</f>
        <v xml:space="preserve"> </v>
      </c>
      <c r="H61" s="286"/>
      <c r="I61" s="273" t="str">
        <f>IF(H61&gt;0,I54," ")</f>
        <v xml:space="preserve"> </v>
      </c>
      <c r="J61" s="499" t="str">
        <f t="shared" si="32"/>
        <v xml:space="preserve"> </v>
      </c>
      <c r="K61" s="273" t="str">
        <f>IF(H61&gt;0,K54," ")</f>
        <v xml:space="preserve"> </v>
      </c>
      <c r="L61" s="289"/>
      <c r="M61" s="273" t="str">
        <f>IF(L61&gt;0,M54," ")</f>
        <v xml:space="preserve"> </v>
      </c>
      <c r="N61" s="441" t="str">
        <f t="shared" si="33"/>
        <v xml:space="preserve"> </v>
      </c>
      <c r="O61" s="433" t="str">
        <f>IF(L61&gt;0,O54," ")</f>
        <v xml:space="preserve"> </v>
      </c>
      <c r="P61" s="400" t="str">
        <f t="shared" ref="P61:P66" si="37">IF(L61&gt;0,7.43/L61," ")</f>
        <v xml:space="preserve"> </v>
      </c>
      <c r="Q61" s="273" t="str">
        <f>IF(L61&gt;0,Q54," ")</f>
        <v xml:space="preserve"> </v>
      </c>
      <c r="R61" s="441" t="str">
        <f t="shared" si="34"/>
        <v xml:space="preserve"> </v>
      </c>
      <c r="S61" s="433" t="str">
        <f>IF(H61&gt;0,S54," ")</f>
        <v xml:space="preserve"> </v>
      </c>
      <c r="T61" s="398" t="str">
        <f t="shared" si="35"/>
        <v xml:space="preserve"> </v>
      </c>
      <c r="U61" s="273" t="str">
        <f>IF(H61&gt;0,U54," ")</f>
        <v xml:space="preserve"> </v>
      </c>
      <c r="V61" s="441" t="str">
        <f t="shared" si="29"/>
        <v xml:space="preserve"> </v>
      </c>
      <c r="W61" s="433" t="str">
        <f>IF(L61&gt;0,W54," ")</f>
        <v xml:space="preserve"> </v>
      </c>
      <c r="X61" s="405" t="str">
        <f t="shared" si="30"/>
        <v xml:space="preserve"> </v>
      </c>
      <c r="Y61" s="425" t="str">
        <f>IF(L61&gt;0,Y54," ")</f>
        <v xml:space="preserve"> </v>
      </c>
      <c r="Z61" s="298"/>
      <c r="AA61" s="299"/>
      <c r="AB61" s="300"/>
      <c r="AC61" s="410" t="str">
        <f t="shared" si="36"/>
        <v xml:space="preserve"> </v>
      </c>
      <c r="AD61" s="411" t="str">
        <f t="shared" si="31"/>
        <v xml:space="preserve"> </v>
      </c>
    </row>
    <row r="62" spans="2:30" ht="26.25" customHeight="1" x14ac:dyDescent="0.2">
      <c r="B62" s="272" t="s">
        <v>186</v>
      </c>
      <c r="C62" s="279"/>
      <c r="D62" s="278"/>
      <c r="E62" s="273" t="str">
        <f>IF(D62&gt;0,E54," ")</f>
        <v xml:space="preserve"> </v>
      </c>
      <c r="F62" s="283"/>
      <c r="G62" s="273" t="str">
        <f>IF(F62&gt;0,G54," ")</f>
        <v xml:space="preserve"> </v>
      </c>
      <c r="H62" s="286"/>
      <c r="I62" s="273" t="str">
        <f>IF(H62&gt;0,I54," ")</f>
        <v xml:space="preserve"> </v>
      </c>
      <c r="J62" s="499" t="str">
        <f t="shared" si="32"/>
        <v xml:space="preserve"> </v>
      </c>
      <c r="K62" s="273" t="str">
        <f>IF(H62&gt;0,K54," ")</f>
        <v xml:space="preserve"> </v>
      </c>
      <c r="L62" s="289"/>
      <c r="M62" s="273" t="str">
        <f>IF(L62&gt;0,M54," ")</f>
        <v xml:space="preserve"> </v>
      </c>
      <c r="N62" s="441" t="str">
        <f t="shared" si="33"/>
        <v xml:space="preserve"> </v>
      </c>
      <c r="O62" s="433" t="str">
        <f>IF(L62&gt;0,O54," ")</f>
        <v xml:space="preserve"> </v>
      </c>
      <c r="P62" s="400" t="str">
        <f t="shared" si="37"/>
        <v xml:space="preserve"> </v>
      </c>
      <c r="Q62" s="273" t="str">
        <f>IF(L62&gt;0,Q54," ")</f>
        <v xml:space="preserve"> </v>
      </c>
      <c r="R62" s="441" t="str">
        <f t="shared" si="34"/>
        <v xml:space="preserve"> </v>
      </c>
      <c r="S62" s="433" t="str">
        <f>IF(H62&gt;0,S54," ")</f>
        <v xml:space="preserve"> </v>
      </c>
      <c r="T62" s="398" t="str">
        <f t="shared" si="35"/>
        <v xml:space="preserve"> </v>
      </c>
      <c r="U62" s="273" t="str">
        <f>IF(H62&gt;0,U54," ")</f>
        <v xml:space="preserve"> </v>
      </c>
      <c r="V62" s="441" t="str">
        <f t="shared" si="29"/>
        <v xml:space="preserve"> </v>
      </c>
      <c r="W62" s="433" t="str">
        <f>IF(L62&gt;0,W54," ")</f>
        <v xml:space="preserve"> </v>
      </c>
      <c r="X62" s="405" t="str">
        <f t="shared" si="30"/>
        <v xml:space="preserve"> </v>
      </c>
      <c r="Y62" s="425" t="str">
        <f>IF(L62&gt;0,Y54," ")</f>
        <v xml:space="preserve"> </v>
      </c>
      <c r="Z62" s="298"/>
      <c r="AA62" s="299"/>
      <c r="AB62" s="300"/>
      <c r="AC62" s="410" t="str">
        <f t="shared" si="36"/>
        <v xml:space="preserve"> </v>
      </c>
      <c r="AD62" s="411" t="str">
        <f t="shared" si="31"/>
        <v xml:space="preserve"> </v>
      </c>
    </row>
    <row r="63" spans="2:30" ht="26.25" customHeight="1" x14ac:dyDescent="0.2">
      <c r="B63" s="272" t="s">
        <v>186</v>
      </c>
      <c r="C63" s="277"/>
      <c r="D63" s="278"/>
      <c r="E63" s="273" t="str">
        <f>IF(D63&gt;0,E54," ")</f>
        <v xml:space="preserve"> </v>
      </c>
      <c r="F63" s="283"/>
      <c r="G63" s="273" t="str">
        <f>IF(F63&gt;0,G54," ")</f>
        <v xml:space="preserve"> </v>
      </c>
      <c r="H63" s="286"/>
      <c r="I63" s="273" t="str">
        <f>IF(H63&gt;0,I54," ")</f>
        <v xml:space="preserve"> </v>
      </c>
      <c r="J63" s="499" t="str">
        <f t="shared" si="32"/>
        <v xml:space="preserve"> </v>
      </c>
      <c r="K63" s="273" t="str">
        <f>IF(H63&gt;0,K54," ")</f>
        <v xml:space="preserve"> </v>
      </c>
      <c r="L63" s="289"/>
      <c r="M63" s="273" t="str">
        <f>IF(L63&gt;0,M54," ")</f>
        <v xml:space="preserve"> </v>
      </c>
      <c r="N63" s="441" t="str">
        <f t="shared" si="33"/>
        <v xml:space="preserve"> </v>
      </c>
      <c r="O63" s="433" t="str">
        <f>IF(L63&gt;0,O54," ")</f>
        <v xml:space="preserve"> </v>
      </c>
      <c r="P63" s="400" t="str">
        <f t="shared" si="37"/>
        <v xml:space="preserve"> </v>
      </c>
      <c r="Q63" s="273" t="str">
        <f>IF(L63&gt;0,Q54," ")</f>
        <v xml:space="preserve"> </v>
      </c>
      <c r="R63" s="441" t="str">
        <f t="shared" si="34"/>
        <v xml:space="preserve"> </v>
      </c>
      <c r="S63" s="433" t="str">
        <f>IF(H63&gt;0,S54," ")</f>
        <v xml:space="preserve"> </v>
      </c>
      <c r="T63" s="398" t="str">
        <f t="shared" si="35"/>
        <v xml:space="preserve"> </v>
      </c>
      <c r="U63" s="273" t="str">
        <f>IF(H63&gt;0,U54," ")</f>
        <v xml:space="preserve"> </v>
      </c>
      <c r="V63" s="441" t="str">
        <f t="shared" si="29"/>
        <v xml:space="preserve"> </v>
      </c>
      <c r="W63" s="433" t="str">
        <f>IF(L63&gt;0,W54," ")</f>
        <v xml:space="preserve"> </v>
      </c>
      <c r="X63" s="405" t="str">
        <f t="shared" si="30"/>
        <v xml:space="preserve"> </v>
      </c>
      <c r="Y63" s="425" t="str">
        <f>IF(L63&gt;0,Y54," ")</f>
        <v xml:space="preserve"> </v>
      </c>
      <c r="Z63" s="298"/>
      <c r="AA63" s="299"/>
      <c r="AB63" s="300"/>
      <c r="AC63" s="410" t="str">
        <f t="shared" si="36"/>
        <v xml:space="preserve"> </v>
      </c>
      <c r="AD63" s="411" t="str">
        <f t="shared" si="31"/>
        <v xml:space="preserve"> </v>
      </c>
    </row>
    <row r="64" spans="2:30" ht="26.25" customHeight="1" x14ac:dyDescent="0.2">
      <c r="B64" s="272" t="s">
        <v>186</v>
      </c>
      <c r="C64" s="279"/>
      <c r="D64" s="278"/>
      <c r="E64" s="273" t="str">
        <f>IF(D64&gt;0,E54," ")</f>
        <v xml:space="preserve"> </v>
      </c>
      <c r="F64" s="283"/>
      <c r="G64" s="273" t="str">
        <f>IF(F64&gt;0,G54," ")</f>
        <v xml:space="preserve"> </v>
      </c>
      <c r="H64" s="286"/>
      <c r="I64" s="273" t="str">
        <f>IF(H64&gt;0,I54," ")</f>
        <v xml:space="preserve"> </v>
      </c>
      <c r="J64" s="499" t="str">
        <f t="shared" si="32"/>
        <v xml:space="preserve"> </v>
      </c>
      <c r="K64" s="273" t="str">
        <f>IF(H64&gt;0,K54," ")</f>
        <v xml:space="preserve"> </v>
      </c>
      <c r="L64" s="289"/>
      <c r="M64" s="273" t="str">
        <f>IF(L64&gt;0,M54," ")</f>
        <v xml:space="preserve"> </v>
      </c>
      <c r="N64" s="441" t="str">
        <f t="shared" si="33"/>
        <v xml:space="preserve"> </v>
      </c>
      <c r="O64" s="433" t="str">
        <f>IF(L64&gt;0,O54," ")</f>
        <v xml:space="preserve"> </v>
      </c>
      <c r="P64" s="400" t="str">
        <f t="shared" si="37"/>
        <v xml:space="preserve"> </v>
      </c>
      <c r="Q64" s="273" t="str">
        <f>IF(L64&gt;0,Q54," ")</f>
        <v xml:space="preserve"> </v>
      </c>
      <c r="R64" s="441" t="str">
        <f t="shared" si="34"/>
        <v xml:space="preserve"> </v>
      </c>
      <c r="S64" s="433" t="str">
        <f>IF(H64&gt;0,S54," ")</f>
        <v xml:space="preserve"> </v>
      </c>
      <c r="T64" s="398" t="str">
        <f t="shared" si="35"/>
        <v xml:space="preserve"> </v>
      </c>
      <c r="U64" s="273" t="str">
        <f>IF(H64&gt;0,U54," ")</f>
        <v xml:space="preserve"> </v>
      </c>
      <c r="V64" s="441" t="str">
        <f t="shared" si="29"/>
        <v xml:space="preserve"> </v>
      </c>
      <c r="W64" s="433" t="str">
        <f>IF(L64&gt;0,W54," ")</f>
        <v xml:space="preserve"> </v>
      </c>
      <c r="X64" s="405" t="str">
        <f t="shared" si="30"/>
        <v xml:space="preserve"> </v>
      </c>
      <c r="Y64" s="425" t="str">
        <f>IF(L64&gt;0,Y54," ")</f>
        <v xml:space="preserve"> </v>
      </c>
      <c r="Z64" s="298"/>
      <c r="AA64" s="299"/>
      <c r="AB64" s="300"/>
      <c r="AC64" s="410" t="str">
        <f t="shared" si="36"/>
        <v xml:space="preserve"> </v>
      </c>
      <c r="AD64" s="411" t="str">
        <f t="shared" si="31"/>
        <v xml:space="preserve"> </v>
      </c>
    </row>
    <row r="65" spans="2:30" ht="26.25" customHeight="1" x14ac:dyDescent="0.2">
      <c r="B65" s="272" t="s">
        <v>186</v>
      </c>
      <c r="C65" s="279"/>
      <c r="D65" s="278"/>
      <c r="E65" s="273" t="str">
        <f>IF(D65&gt;0,E54," ")</f>
        <v xml:space="preserve"> </v>
      </c>
      <c r="F65" s="283"/>
      <c r="G65" s="273" t="str">
        <f>IF(F65&gt;0,G54," ")</f>
        <v xml:space="preserve"> </v>
      </c>
      <c r="H65" s="286"/>
      <c r="I65" s="273" t="str">
        <f>IF(H65&gt;0,I54," ")</f>
        <v xml:space="preserve"> </v>
      </c>
      <c r="J65" s="499" t="str">
        <f t="shared" si="32"/>
        <v xml:space="preserve"> </v>
      </c>
      <c r="K65" s="273" t="str">
        <f>IF(H65&gt;0,K54," ")</f>
        <v xml:space="preserve"> </v>
      </c>
      <c r="L65" s="289"/>
      <c r="M65" s="273" t="str">
        <f>IF(L65&gt;0,M54," ")</f>
        <v xml:space="preserve"> </v>
      </c>
      <c r="N65" s="441" t="str">
        <f t="shared" si="33"/>
        <v xml:space="preserve"> </v>
      </c>
      <c r="O65" s="433" t="str">
        <f>IF(L65&gt;0,O54," ")</f>
        <v xml:space="preserve"> </v>
      </c>
      <c r="P65" s="400" t="str">
        <f t="shared" si="37"/>
        <v xml:space="preserve"> </v>
      </c>
      <c r="Q65" s="273" t="str">
        <f>IF(L65&gt;0,Q54," ")</f>
        <v xml:space="preserve"> </v>
      </c>
      <c r="R65" s="441" t="str">
        <f t="shared" si="34"/>
        <v xml:space="preserve"> </v>
      </c>
      <c r="S65" s="433" t="str">
        <f>IF(H65&gt;0,S54," ")</f>
        <v xml:space="preserve"> </v>
      </c>
      <c r="T65" s="398" t="str">
        <f t="shared" si="35"/>
        <v xml:space="preserve"> </v>
      </c>
      <c r="U65" s="273" t="str">
        <f>IF(H65&gt;0,U54," ")</f>
        <v xml:space="preserve"> </v>
      </c>
      <c r="V65" s="441" t="str">
        <f t="shared" si="29"/>
        <v xml:space="preserve"> </v>
      </c>
      <c r="W65" s="433" t="str">
        <f>IF(L65&gt;0,W54," ")</f>
        <v xml:space="preserve"> </v>
      </c>
      <c r="X65" s="405" t="str">
        <f t="shared" si="30"/>
        <v xml:space="preserve"> </v>
      </c>
      <c r="Y65" s="425" t="str">
        <f>IF(L65&gt;0,Y54," ")</f>
        <v xml:space="preserve"> </v>
      </c>
      <c r="Z65" s="298"/>
      <c r="AA65" s="299"/>
      <c r="AB65" s="300"/>
      <c r="AC65" s="410" t="str">
        <f t="shared" si="36"/>
        <v xml:space="preserve"> </v>
      </c>
      <c r="AD65" s="411" t="str">
        <f t="shared" si="31"/>
        <v xml:space="preserve"> </v>
      </c>
    </row>
    <row r="66" spans="2:30" ht="26.25" customHeight="1" x14ac:dyDescent="0.2">
      <c r="B66" s="272" t="s">
        <v>186</v>
      </c>
      <c r="C66" s="279"/>
      <c r="D66" s="278"/>
      <c r="E66" s="273" t="str">
        <f>IF(D66&gt;0,E54," ")</f>
        <v xml:space="preserve"> </v>
      </c>
      <c r="F66" s="283"/>
      <c r="G66" s="273" t="str">
        <f>IF(F66&gt;0,G54," ")</f>
        <v xml:space="preserve"> </v>
      </c>
      <c r="H66" s="286"/>
      <c r="I66" s="273" t="str">
        <f>IF(H66&gt;0,I54," ")</f>
        <v xml:space="preserve"> </v>
      </c>
      <c r="J66" s="499" t="str">
        <f t="shared" si="32"/>
        <v xml:space="preserve"> </v>
      </c>
      <c r="K66" s="273" t="str">
        <f>IF(H66&gt;0,K54," ")</f>
        <v xml:space="preserve"> </v>
      </c>
      <c r="L66" s="289"/>
      <c r="M66" s="273" t="str">
        <f>IF(L66&gt;0,M54," ")</f>
        <v xml:space="preserve"> </v>
      </c>
      <c r="N66" s="441" t="str">
        <f t="shared" si="33"/>
        <v xml:space="preserve"> </v>
      </c>
      <c r="O66" s="433" t="str">
        <f>IF(L66&gt;0,O54," ")</f>
        <v xml:space="preserve"> </v>
      </c>
      <c r="P66" s="400" t="str">
        <f t="shared" si="37"/>
        <v xml:space="preserve"> </v>
      </c>
      <c r="Q66" s="273" t="str">
        <f>IF(L66&gt;0,Q54," ")</f>
        <v xml:space="preserve"> </v>
      </c>
      <c r="R66" s="441" t="str">
        <f t="shared" si="34"/>
        <v xml:space="preserve"> </v>
      </c>
      <c r="S66" s="433" t="str">
        <f>IF(H66&gt;0,S54," ")</f>
        <v xml:space="preserve"> </v>
      </c>
      <c r="T66" s="398" t="str">
        <f t="shared" si="35"/>
        <v xml:space="preserve"> </v>
      </c>
      <c r="U66" s="273" t="str">
        <f>IF(H66&gt;0,U54," ")</f>
        <v xml:space="preserve"> </v>
      </c>
      <c r="V66" s="441" t="str">
        <f t="shared" si="29"/>
        <v xml:space="preserve"> </v>
      </c>
      <c r="W66" s="433" t="str">
        <f>IF(L66&gt;0,W54," ")</f>
        <v xml:space="preserve"> </v>
      </c>
      <c r="X66" s="405" t="str">
        <f t="shared" si="30"/>
        <v xml:space="preserve"> </v>
      </c>
      <c r="Y66" s="425" t="str">
        <f>IF(L66&gt;0,Y54," ")</f>
        <v xml:space="preserve"> </v>
      </c>
      <c r="Z66" s="298"/>
      <c r="AA66" s="299"/>
      <c r="AB66" s="300"/>
      <c r="AC66" s="410" t="str">
        <f t="shared" si="36"/>
        <v xml:space="preserve"> </v>
      </c>
      <c r="AD66" s="411" t="str">
        <f t="shared" si="31"/>
        <v xml:space="preserve"> </v>
      </c>
    </row>
    <row r="67" spans="2:30" ht="26.25" customHeight="1" x14ac:dyDescent="0.2">
      <c r="B67" s="272" t="s">
        <v>186</v>
      </c>
      <c r="C67" s="279"/>
      <c r="D67" s="278"/>
      <c r="E67" s="273" t="str">
        <f>IF(D67&gt;0,E54," ")</f>
        <v xml:space="preserve"> </v>
      </c>
      <c r="F67" s="283"/>
      <c r="G67" s="273" t="str">
        <f>IF(F67&gt;0,G54," ")</f>
        <v xml:space="preserve"> </v>
      </c>
      <c r="H67" s="286"/>
      <c r="I67" s="273" t="str">
        <f>IF(H67&gt;0,I54," ")</f>
        <v xml:space="preserve"> </v>
      </c>
      <c r="J67" s="499" t="str">
        <f t="shared" si="32"/>
        <v xml:space="preserve"> </v>
      </c>
      <c r="K67" s="273" t="str">
        <f>IF(H67&gt;0,K54," ")</f>
        <v xml:space="preserve"> </v>
      </c>
      <c r="L67" s="289"/>
      <c r="M67" s="273" t="str">
        <f>IF(L67&gt;0,M54," ")</f>
        <v xml:space="preserve"> </v>
      </c>
      <c r="N67" s="441" t="str">
        <f t="shared" si="33"/>
        <v xml:space="preserve"> </v>
      </c>
      <c r="O67" s="433" t="str">
        <f>IF(L67&gt;0,O54," ")</f>
        <v xml:space="preserve"> </v>
      </c>
      <c r="P67" s="400" t="str">
        <f>IF(L67&gt;0,7.43/L67," ")</f>
        <v xml:space="preserve"> </v>
      </c>
      <c r="Q67" s="273" t="str">
        <f>IF(L67&gt;0,Q54," ")</f>
        <v xml:space="preserve"> </v>
      </c>
      <c r="R67" s="441" t="str">
        <f t="shared" si="34"/>
        <v xml:space="preserve"> </v>
      </c>
      <c r="S67" s="433" t="str">
        <f>IF(H67&gt;0,S54," ")</f>
        <v xml:space="preserve"> </v>
      </c>
      <c r="T67" s="398" t="str">
        <f t="shared" si="35"/>
        <v xml:space="preserve"> </v>
      </c>
      <c r="U67" s="273" t="str">
        <f>IF(H67&gt;0,U54," ")</f>
        <v xml:space="preserve"> </v>
      </c>
      <c r="V67" s="441" t="str">
        <f t="shared" si="29"/>
        <v xml:space="preserve"> </v>
      </c>
      <c r="W67" s="433" t="str">
        <f>IF(L67&gt;0,W54," ")</f>
        <v xml:space="preserve"> </v>
      </c>
      <c r="X67" s="405" t="str">
        <f t="shared" si="30"/>
        <v xml:space="preserve"> </v>
      </c>
      <c r="Y67" s="425" t="str">
        <f>IF(L67&gt;0,Y54," ")</f>
        <v xml:space="preserve"> </v>
      </c>
      <c r="Z67" s="298"/>
      <c r="AA67" s="299"/>
      <c r="AB67" s="300"/>
      <c r="AC67" s="410" t="str">
        <f t="shared" si="36"/>
        <v xml:space="preserve"> </v>
      </c>
      <c r="AD67" s="411" t="str">
        <f t="shared" si="31"/>
        <v xml:space="preserve"> </v>
      </c>
    </row>
    <row r="68" spans="2:30" ht="26.25" customHeight="1" x14ac:dyDescent="0.2">
      <c r="B68" s="272" t="s">
        <v>186</v>
      </c>
      <c r="C68" s="279"/>
      <c r="D68" s="278"/>
      <c r="E68" s="273" t="str">
        <f>IF(D68&gt;0,E54," ")</f>
        <v xml:space="preserve"> </v>
      </c>
      <c r="F68" s="283"/>
      <c r="G68" s="273" t="str">
        <f>IF(F68&gt;0,G54," ")</f>
        <v xml:space="preserve"> </v>
      </c>
      <c r="H68" s="286"/>
      <c r="I68" s="273" t="str">
        <f>IF(H68&gt;0,I54," ")</f>
        <v xml:space="preserve"> </v>
      </c>
      <c r="J68" s="499" t="str">
        <f t="shared" si="32"/>
        <v xml:space="preserve"> </v>
      </c>
      <c r="K68" s="273" t="str">
        <f>IF(H68&gt;0,K54," ")</f>
        <v xml:space="preserve"> </v>
      </c>
      <c r="L68" s="289"/>
      <c r="M68" s="273" t="str">
        <f>IF(L68&gt;0,M54," ")</f>
        <v xml:space="preserve"> </v>
      </c>
      <c r="N68" s="441" t="str">
        <f t="shared" si="33"/>
        <v xml:space="preserve"> </v>
      </c>
      <c r="O68" s="433" t="str">
        <f>IF(L68&gt;0,O54," ")</f>
        <v xml:space="preserve"> </v>
      </c>
      <c r="P68" s="400" t="str">
        <f>IF(L68&gt;0,7.43/L68," ")</f>
        <v xml:space="preserve"> </v>
      </c>
      <c r="Q68" s="273" t="str">
        <f>IF(L68&gt;0,Q54," ")</f>
        <v xml:space="preserve"> </v>
      </c>
      <c r="R68" s="441" t="str">
        <f t="shared" si="34"/>
        <v xml:space="preserve"> </v>
      </c>
      <c r="S68" s="433" t="str">
        <f>IF(H68&gt;0,S54," ")</f>
        <v xml:space="preserve"> </v>
      </c>
      <c r="T68" s="398" t="str">
        <f t="shared" si="35"/>
        <v xml:space="preserve"> </v>
      </c>
      <c r="U68" s="273" t="str">
        <f>IF(H68&gt;0,U54," ")</f>
        <v xml:space="preserve"> </v>
      </c>
      <c r="V68" s="441" t="str">
        <f t="shared" si="29"/>
        <v xml:space="preserve"> </v>
      </c>
      <c r="W68" s="433" t="str">
        <f>IF(L68&gt;0,W54," ")</f>
        <v xml:space="preserve"> </v>
      </c>
      <c r="X68" s="405" t="str">
        <f t="shared" si="30"/>
        <v xml:space="preserve"> </v>
      </c>
      <c r="Y68" s="425" t="str">
        <f>IF(L68&gt;0,Y54," ")</f>
        <v xml:space="preserve"> </v>
      </c>
      <c r="Z68" s="298"/>
      <c r="AA68" s="299"/>
      <c r="AB68" s="300"/>
      <c r="AC68" s="410" t="str">
        <f t="shared" si="36"/>
        <v xml:space="preserve"> </v>
      </c>
      <c r="AD68" s="411" t="str">
        <f t="shared" si="31"/>
        <v xml:space="preserve"> </v>
      </c>
    </row>
    <row r="69" spans="2:30" ht="26.25" customHeight="1" x14ac:dyDescent="0.2">
      <c r="B69" s="274" t="s">
        <v>186</v>
      </c>
      <c r="C69" s="280"/>
      <c r="D69" s="281"/>
      <c r="E69" s="273" t="str">
        <f>IF(D69&gt;0,E54," ")</f>
        <v xml:space="preserve"> </v>
      </c>
      <c r="F69" s="284"/>
      <c r="G69" s="273" t="str">
        <f>IF(F69&gt;0,G54," ")</f>
        <v xml:space="preserve"> </v>
      </c>
      <c r="H69" s="287"/>
      <c r="I69" s="273" t="str">
        <f>IF(H69&gt;0,I54," ")</f>
        <v xml:space="preserve"> </v>
      </c>
      <c r="J69" s="499" t="str">
        <f t="shared" si="32"/>
        <v xml:space="preserve"> </v>
      </c>
      <c r="K69" s="273" t="str">
        <f>IF(H69&gt;0,K54," ")</f>
        <v xml:space="preserve"> </v>
      </c>
      <c r="L69" s="290"/>
      <c r="M69" s="273" t="str">
        <f>IF(L69&gt;0,M54," ")</f>
        <v xml:space="preserve"> </v>
      </c>
      <c r="N69" s="441" t="str">
        <f t="shared" si="33"/>
        <v xml:space="preserve"> </v>
      </c>
      <c r="O69" s="433" t="str">
        <f>IF(L69&gt;0,O54," ")</f>
        <v xml:space="preserve"> </v>
      </c>
      <c r="P69" s="401" t="str">
        <f t="shared" ref="P69" si="38">IF(L69&gt;0,7.43/L69," ")</f>
        <v xml:space="preserve"> </v>
      </c>
      <c r="Q69" s="273" t="str">
        <f>IF(L69&gt;0,Q54," ")</f>
        <v xml:space="preserve"> </v>
      </c>
      <c r="R69" s="441" t="str">
        <f t="shared" si="34"/>
        <v xml:space="preserve"> </v>
      </c>
      <c r="S69" s="433" t="str">
        <f>IF(H69&gt;0,S54," ")</f>
        <v xml:space="preserve"> </v>
      </c>
      <c r="T69" s="398" t="str">
        <f t="shared" si="35"/>
        <v xml:space="preserve"> </v>
      </c>
      <c r="U69" s="273" t="str">
        <f>IF(H69&gt;0,U54," ")</f>
        <v xml:space="preserve"> </v>
      </c>
      <c r="V69" s="498" t="str">
        <f t="shared" si="29"/>
        <v xml:space="preserve"> </v>
      </c>
      <c r="W69" s="433" t="str">
        <f>IF(L69&gt;0,W54," ")</f>
        <v xml:space="preserve"> </v>
      </c>
      <c r="X69" s="406" t="str">
        <f t="shared" si="30"/>
        <v xml:space="preserve"> </v>
      </c>
      <c r="Y69" s="425" t="str">
        <f>IF(L69&gt;0,Y54," ")</f>
        <v xml:space="preserve"> </v>
      </c>
      <c r="Z69" s="301"/>
      <c r="AA69" s="302"/>
      <c r="AB69" s="303"/>
      <c r="AC69" s="412" t="str">
        <f t="shared" si="36"/>
        <v xml:space="preserve"> </v>
      </c>
      <c r="AD69" s="413" t="str">
        <f t="shared" si="31"/>
        <v xml:space="preserve"> </v>
      </c>
    </row>
    <row r="70" spans="2:30" ht="26.25" customHeight="1" x14ac:dyDescent="0.2">
      <c r="B70" s="256"/>
      <c r="C70" s="257"/>
      <c r="D70" s="392">
        <f>SUM(D54:D69)</f>
        <v>0</v>
      </c>
      <c r="E70" s="258" t="s">
        <v>187</v>
      </c>
      <c r="F70" s="393">
        <f>SUM(F54:F69)</f>
        <v>0</v>
      </c>
      <c r="G70" s="259" t="s">
        <v>188</v>
      </c>
      <c r="H70" s="395" t="str">
        <f>IF(F70&gt;0,J70/F70," ")</f>
        <v xml:space="preserve"> </v>
      </c>
      <c r="I70" s="260" t="s">
        <v>189</v>
      </c>
      <c r="J70" s="443">
        <f>SUM(J54:J69)</f>
        <v>0</v>
      </c>
      <c r="K70" s="259" t="s">
        <v>190</v>
      </c>
      <c r="L70" s="396" t="str">
        <f>IF(F70&gt;0,N70/J70," ")</f>
        <v xml:space="preserve"> </v>
      </c>
      <c r="M70" s="259" t="s">
        <v>132</v>
      </c>
      <c r="N70" s="443">
        <f>SUM(N54:N69)</f>
        <v>0</v>
      </c>
      <c r="O70" s="434" t="s">
        <v>191</v>
      </c>
      <c r="P70" s="402" t="str">
        <f>IF(F70&gt;0,7.43/L70," ")</f>
        <v xml:space="preserve"> </v>
      </c>
      <c r="Q70" s="259" t="s">
        <v>192</v>
      </c>
      <c r="R70" s="442" t="str">
        <f t="shared" ref="R70" si="39">IF(J70&gt;0,J70/P70," ")</f>
        <v xml:space="preserve"> </v>
      </c>
      <c r="S70" s="434" t="s">
        <v>193</v>
      </c>
      <c r="T70" s="393" t="str">
        <f t="shared" ref="T70" si="40">IF(D70&gt;0,J70/D70," ")</f>
        <v xml:space="preserve"> </v>
      </c>
      <c r="U70" s="259" t="s">
        <v>194</v>
      </c>
      <c r="V70" s="442" t="str">
        <f t="shared" ref="V70:V71" si="41">IF(D70&gt;0,N70/D70," ")</f>
        <v xml:space="preserve"> </v>
      </c>
      <c r="W70" s="434" t="s">
        <v>195</v>
      </c>
      <c r="X70" s="407" t="str">
        <f t="shared" ref="X70" si="42">IF(D70&gt;0,V70/7.43," ")</f>
        <v xml:space="preserve"> </v>
      </c>
      <c r="Y70" s="261" t="s">
        <v>81</v>
      </c>
      <c r="Z70" s="416"/>
      <c r="AA70" s="417"/>
      <c r="AB70" s="417"/>
      <c r="AC70" s="414">
        <f>SUM(AC54:AC69)</f>
        <v>0</v>
      </c>
      <c r="AD70" s="415" t="str">
        <f>IF(D70&gt;0,AC70/D70," ")</f>
        <v xml:space="preserve"> </v>
      </c>
    </row>
    <row r="71" spans="2:30" ht="4.5" customHeight="1" x14ac:dyDescent="0.2">
      <c r="B71" s="262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 t="str">
        <f t="shared" si="41"/>
        <v xml:space="preserve"> </v>
      </c>
      <c r="W71" s="263"/>
      <c r="X71" s="263"/>
      <c r="Y71" s="265"/>
      <c r="Z71" s="263"/>
      <c r="AA71" s="266"/>
      <c r="AB71" s="266"/>
      <c r="AC71" s="266"/>
      <c r="AD71" s="266"/>
    </row>
    <row r="72" spans="2:30" ht="18.75" customHeight="1" thickBot="1" x14ac:dyDescent="0.25">
      <c r="B72" s="304" t="s">
        <v>196</v>
      </c>
      <c r="C72" s="305"/>
      <c r="D72" s="305"/>
      <c r="E72" s="305"/>
      <c r="F72" s="394" t="str">
        <f>IF(Y52&gt;0,J72/H72," ")</f>
        <v xml:space="preserve"> </v>
      </c>
      <c r="G72" s="247" t="s">
        <v>188</v>
      </c>
      <c r="H72" s="291" t="str">
        <f>IF($Y52&gt;0,SUMIF('[1]Produktion i kg ts'!$V$4:$V$28,$Y52,'[1]Produktion i kg ts'!$T$4:$T$28)/SUMIF('[1]Produktion i kg ts'!$V$4:$V$28,$Y52,'[1]Produktion i kg ts'!$BM$4:$BM$28)," ")</f>
        <v xml:space="preserve"> </v>
      </c>
      <c r="I72" s="248" t="s">
        <v>189</v>
      </c>
      <c r="J72" s="450" t="str">
        <f>IF(Y52&gt;0,R72*P72," ")</f>
        <v xml:space="preserve"> </v>
      </c>
      <c r="K72" s="247" t="s">
        <v>190</v>
      </c>
      <c r="L72" s="292" t="str">
        <f>IF($Y52&gt;0,SUMIF('[1]Produktion i MJ'!$U$4:$U$28,$Y52,'[1]Produktion i MJ'!$S$4:$S$28)/SUMIF('[1]Produktion i kg ts'!$V$4:$V$28,$Y52,'[1]Produktion i kg ts'!$T$4:$T$28)," ")</f>
        <v xml:space="preserve"> </v>
      </c>
      <c r="M72" s="247" t="s">
        <v>132</v>
      </c>
      <c r="N72" s="450" t="str">
        <f>IF(Y52&gt;0,J72*L72," ")</f>
        <v xml:space="preserve"> </v>
      </c>
      <c r="O72" s="448" t="s">
        <v>191</v>
      </c>
      <c r="P72" s="403" t="str">
        <f>IF(Y52&gt;0,7.43/L72," ")</f>
        <v xml:space="preserve"> </v>
      </c>
      <c r="Q72" s="247" t="s">
        <v>192</v>
      </c>
      <c r="R72" s="449" t="str">
        <f>IF($Y52&gt;0,SUMIF('[1]Produktion i FEN (inddata)'!$V$4:$V$28,$Y52,'[1]Produktion i FEN (inddata)'!$T$4:$T$28)," ")</f>
        <v xml:space="preserve"> </v>
      </c>
      <c r="S72" s="448" t="s">
        <v>193</v>
      </c>
      <c r="T72" s="394" t="str">
        <f>IF(Y52&gt;0,J72/D70," ")</f>
        <v xml:space="preserve"> </v>
      </c>
      <c r="U72" s="247" t="s">
        <v>194</v>
      </c>
      <c r="V72" s="447" t="str">
        <f>IF(Y52&gt;0,N72/D70," ")</f>
        <v xml:space="preserve"> </v>
      </c>
      <c r="W72" s="448" t="s">
        <v>195</v>
      </c>
      <c r="X72" s="408" t="str">
        <f>IF(Y52&gt;0,R72/D70," ")</f>
        <v xml:space="preserve"> </v>
      </c>
      <c r="Y72" s="249" t="s">
        <v>81</v>
      </c>
      <c r="Z72" s="250"/>
      <c r="AA72" s="266"/>
      <c r="AB72" s="266"/>
      <c r="AC72" s="266"/>
      <c r="AD72" s="266"/>
    </row>
    <row r="73" spans="2:30" ht="14.25" customHeight="1" thickBot="1" x14ac:dyDescent="0.25">
      <c r="B73" s="244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51"/>
      <c r="W73" s="252"/>
      <c r="X73" s="245"/>
      <c r="Y73" s="245"/>
      <c r="Z73" s="857" t="s">
        <v>176</v>
      </c>
      <c r="AA73" s="858"/>
      <c r="AB73" s="858"/>
      <c r="AC73" s="858"/>
      <c r="AD73" s="859"/>
    </row>
    <row r="74" spans="2:30" ht="18.75" customHeight="1" thickBot="1" x14ac:dyDescent="0.25">
      <c r="B74" s="837"/>
      <c r="C74" s="838"/>
      <c r="D74" s="838"/>
      <c r="E74" s="838"/>
      <c r="F74" s="428" t="s">
        <v>227</v>
      </c>
      <c r="G74" s="833" t="s">
        <v>177</v>
      </c>
      <c r="H74" s="833"/>
      <c r="I74" s="834"/>
      <c r="J74" s="856" t="s">
        <v>178</v>
      </c>
      <c r="K74" s="853"/>
      <c r="L74" s="838" t="s">
        <v>177</v>
      </c>
      <c r="M74" s="838"/>
      <c r="N74" s="838"/>
      <c r="O74" s="856" t="s">
        <v>179</v>
      </c>
      <c r="P74" s="853"/>
      <c r="Q74" s="853"/>
      <c r="R74" s="426">
        <f>AC92</f>
        <v>0</v>
      </c>
      <c r="S74" s="856" t="s">
        <v>180</v>
      </c>
      <c r="T74" s="853"/>
      <c r="U74" s="426" t="str">
        <f>AD92</f>
        <v xml:space="preserve"> </v>
      </c>
      <c r="V74" s="853" t="s">
        <v>181</v>
      </c>
      <c r="W74" s="853"/>
      <c r="X74" s="853"/>
      <c r="Y74" s="427"/>
      <c r="Z74" s="293"/>
      <c r="AA74" s="854" t="s">
        <v>182</v>
      </c>
      <c r="AB74" s="854" t="s">
        <v>183</v>
      </c>
      <c r="AC74" s="854" t="s">
        <v>184</v>
      </c>
      <c r="AD74" s="854" t="s">
        <v>185</v>
      </c>
    </row>
    <row r="75" spans="2:30" ht="3.75" customHeight="1" thickBot="1" x14ac:dyDescent="0.25">
      <c r="B75" s="495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7"/>
      <c r="Z75" s="294"/>
      <c r="AA75" s="855"/>
      <c r="AB75" s="855"/>
      <c r="AC75" s="855"/>
      <c r="AD75" s="855"/>
    </row>
    <row r="76" spans="2:30" ht="26.25" customHeight="1" x14ac:dyDescent="0.2">
      <c r="B76" s="267" t="s">
        <v>186</v>
      </c>
      <c r="C76" s="275"/>
      <c r="D76" s="276"/>
      <c r="E76" s="268" t="s">
        <v>187</v>
      </c>
      <c r="F76" s="282"/>
      <c r="G76" s="269" t="s">
        <v>188</v>
      </c>
      <c r="H76" s="285"/>
      <c r="I76" s="270" t="s">
        <v>189</v>
      </c>
      <c r="J76" s="451">
        <f>F76*H76</f>
        <v>0</v>
      </c>
      <c r="K76" s="269" t="s">
        <v>190</v>
      </c>
      <c r="L76" s="288"/>
      <c r="M76" s="269" t="s">
        <v>132</v>
      </c>
      <c r="N76" s="440">
        <f>J76*L76</f>
        <v>0</v>
      </c>
      <c r="O76" s="432" t="s">
        <v>191</v>
      </c>
      <c r="P76" s="399" t="str">
        <f>IF(L76&gt;0,7.43/L76," ")</f>
        <v xml:space="preserve"> </v>
      </c>
      <c r="Q76" s="269" t="s">
        <v>192</v>
      </c>
      <c r="R76" s="440" t="str">
        <f>IF(J76&gt;0,J76/P76," ")</f>
        <v xml:space="preserve"> </v>
      </c>
      <c r="S76" s="432" t="s">
        <v>193</v>
      </c>
      <c r="T76" s="397" t="str">
        <f>IF(J76&gt;0,J76/D76," ")</f>
        <v xml:space="preserve"> </v>
      </c>
      <c r="U76" s="269" t="s">
        <v>194</v>
      </c>
      <c r="V76" s="440" t="str">
        <f>IF(L76&gt;0,N76/D76," ")</f>
        <v xml:space="preserve"> </v>
      </c>
      <c r="W76" s="432" t="s">
        <v>195</v>
      </c>
      <c r="X76" s="404" t="str">
        <f>IF(L76&gt;0,V76/7.43," ")</f>
        <v xml:space="preserve"> </v>
      </c>
      <c r="Y76" s="271" t="s">
        <v>81</v>
      </c>
      <c r="Z76" s="295"/>
      <c r="AA76" s="296"/>
      <c r="AB76" s="297"/>
      <c r="AC76" s="409" t="str">
        <f>IF(AB76&gt;0,AB76-AA76," ")</f>
        <v xml:space="preserve"> </v>
      </c>
      <c r="AD76" s="418" t="str">
        <f>IF(AB76&gt;0,AC76/D76," ")</f>
        <v xml:space="preserve"> </v>
      </c>
    </row>
    <row r="77" spans="2:30" ht="26.25" customHeight="1" x14ac:dyDescent="0.2">
      <c r="B77" s="272" t="s">
        <v>186</v>
      </c>
      <c r="C77" s="277"/>
      <c r="D77" s="278"/>
      <c r="E77" s="273" t="str">
        <f>IF(D77&gt;0,E76," ")</f>
        <v xml:space="preserve"> </v>
      </c>
      <c r="F77" s="283"/>
      <c r="G77" s="273" t="str">
        <f>IF(F77&gt;0,G76," ")</f>
        <v xml:space="preserve"> </v>
      </c>
      <c r="H77" s="286"/>
      <c r="I77" s="273" t="str">
        <f>IF(H77&gt;0,I76," ")</f>
        <v xml:space="preserve"> </v>
      </c>
      <c r="J77" s="499" t="str">
        <f>IF(F77&gt;0,F77*H77," ")</f>
        <v xml:space="preserve"> </v>
      </c>
      <c r="K77" s="273" t="str">
        <f>IF(H77&gt;0,K76," ")</f>
        <v xml:space="preserve"> </v>
      </c>
      <c r="L77" s="289"/>
      <c r="M77" s="273" t="str">
        <f>IF(L77&gt;0,M76," ")</f>
        <v xml:space="preserve"> </v>
      </c>
      <c r="N77" s="441" t="str">
        <f>IF(H77&gt;0,J77*L77," ")</f>
        <v xml:space="preserve"> </v>
      </c>
      <c r="O77" s="433" t="str">
        <f>IF(L77&gt;0,O76," ")</f>
        <v xml:space="preserve"> </v>
      </c>
      <c r="P77" s="400" t="str">
        <f t="shared" ref="P77:P81" si="43">IF(L77&gt;0,7.43/L77," ")</f>
        <v xml:space="preserve"> </v>
      </c>
      <c r="Q77" s="273" t="str">
        <f>IF(L77&gt;0,Q76," ")</f>
        <v xml:space="preserve"> </v>
      </c>
      <c r="R77" s="441" t="str">
        <f>IF(H77&gt;0,J77/P77," ")</f>
        <v xml:space="preserve"> </v>
      </c>
      <c r="S77" s="433" t="str">
        <f>IF(H77&gt;0,S76," ")</f>
        <v xml:space="preserve"> </v>
      </c>
      <c r="T77" s="398" t="str">
        <f>IF(H77&gt;0,J77/D77," ")</f>
        <v xml:space="preserve"> </v>
      </c>
      <c r="U77" s="273" t="str">
        <f>IF(H77&gt;0,U76," ")</f>
        <v xml:space="preserve"> </v>
      </c>
      <c r="V77" s="441" t="str">
        <f t="shared" ref="V77:V91" si="44">IF(L77&gt;0,N77/D77," ")</f>
        <v xml:space="preserve"> </v>
      </c>
      <c r="W77" s="433" t="str">
        <f>IF(L77&gt;0,W76," ")</f>
        <v xml:space="preserve"> </v>
      </c>
      <c r="X77" s="405" t="str">
        <f t="shared" ref="X77:X91" si="45">IF(L77&gt;0,V77/7.43," ")</f>
        <v xml:space="preserve"> </v>
      </c>
      <c r="Y77" s="425" t="str">
        <f>IF(L77&gt;0,Y76," ")</f>
        <v xml:space="preserve"> </v>
      </c>
      <c r="Z77" s="298"/>
      <c r="AA77" s="299"/>
      <c r="AB77" s="300"/>
      <c r="AC77" s="410" t="str">
        <f>IF(AB77&gt;0,AB77-AA77," ")</f>
        <v xml:space="preserve"> </v>
      </c>
      <c r="AD77" s="411" t="str">
        <f t="shared" ref="AD77:AD91" si="46">IF(AB77&gt;0,AC77/D77," ")</f>
        <v xml:space="preserve"> </v>
      </c>
    </row>
    <row r="78" spans="2:30" ht="26.25" customHeight="1" x14ac:dyDescent="0.2">
      <c r="B78" s="272" t="s">
        <v>186</v>
      </c>
      <c r="C78" s="279"/>
      <c r="D78" s="278"/>
      <c r="E78" s="273" t="str">
        <f>IF(D78&gt;0,E76," ")</f>
        <v xml:space="preserve"> </v>
      </c>
      <c r="F78" s="283"/>
      <c r="G78" s="273" t="str">
        <f>IF(F78&gt;0,G76," ")</f>
        <v xml:space="preserve"> </v>
      </c>
      <c r="H78" s="286"/>
      <c r="I78" s="273" t="str">
        <f>IF(H78&gt;0,I76," ")</f>
        <v xml:space="preserve"> </v>
      </c>
      <c r="J78" s="499" t="str">
        <f t="shared" ref="J78:J91" si="47">IF(F78&gt;0,F78*H78," ")</f>
        <v xml:space="preserve"> </v>
      </c>
      <c r="K78" s="273" t="str">
        <f>IF(H78&gt;0,K76," ")</f>
        <v xml:space="preserve"> </v>
      </c>
      <c r="L78" s="289"/>
      <c r="M78" s="273" t="str">
        <f>IF(L78&gt;0,M76," ")</f>
        <v xml:space="preserve"> </v>
      </c>
      <c r="N78" s="441" t="str">
        <f t="shared" ref="N78:N91" si="48">IF(H78&gt;0,J78*L78," ")</f>
        <v xml:space="preserve"> </v>
      </c>
      <c r="O78" s="433" t="str">
        <f>IF(L78&gt;0,O76," ")</f>
        <v xml:space="preserve"> </v>
      </c>
      <c r="P78" s="400" t="str">
        <f t="shared" si="43"/>
        <v xml:space="preserve"> </v>
      </c>
      <c r="Q78" s="273" t="str">
        <f>IF(L78&gt;0,Q76," ")</f>
        <v xml:space="preserve"> </v>
      </c>
      <c r="R78" s="441" t="str">
        <f t="shared" ref="R78:R91" si="49">IF(H78&gt;0,J78/P78," ")</f>
        <v xml:space="preserve"> </v>
      </c>
      <c r="S78" s="433" t="str">
        <f>IF(H78&gt;0,S76," ")</f>
        <v xml:space="preserve"> </v>
      </c>
      <c r="T78" s="398" t="str">
        <f t="shared" ref="T78:T91" si="50">IF(H78&gt;0,J78/D78," ")</f>
        <v xml:space="preserve"> </v>
      </c>
      <c r="U78" s="273" t="str">
        <f>IF(H78&gt;0,U76," ")</f>
        <v xml:space="preserve"> </v>
      </c>
      <c r="V78" s="441" t="str">
        <f t="shared" si="44"/>
        <v xml:space="preserve"> </v>
      </c>
      <c r="W78" s="433" t="str">
        <f>IF(L78&gt;0,W76," ")</f>
        <v xml:space="preserve"> </v>
      </c>
      <c r="X78" s="405" t="str">
        <f t="shared" si="45"/>
        <v xml:space="preserve"> </v>
      </c>
      <c r="Y78" s="425" t="str">
        <f>IF(L78&gt;0,Y76," ")</f>
        <v xml:space="preserve"> </v>
      </c>
      <c r="Z78" s="298"/>
      <c r="AA78" s="299"/>
      <c r="AB78" s="300"/>
      <c r="AC78" s="410" t="str">
        <f t="shared" ref="AC78:AC91" si="51">IF(AB78&gt;0,AB78-AA78," ")</f>
        <v xml:space="preserve"> </v>
      </c>
      <c r="AD78" s="411" t="str">
        <f t="shared" si="46"/>
        <v xml:space="preserve"> </v>
      </c>
    </row>
    <row r="79" spans="2:30" ht="26.25" customHeight="1" x14ac:dyDescent="0.2">
      <c r="B79" s="272" t="s">
        <v>186</v>
      </c>
      <c r="C79" s="279"/>
      <c r="D79" s="278"/>
      <c r="E79" s="273" t="str">
        <f>IF(D79&gt;0,E76," ")</f>
        <v xml:space="preserve"> </v>
      </c>
      <c r="F79" s="283"/>
      <c r="G79" s="273" t="str">
        <f>IF(F79&gt;0,G76," ")</f>
        <v xml:space="preserve"> </v>
      </c>
      <c r="H79" s="286"/>
      <c r="I79" s="273" t="str">
        <f>IF(H79&gt;0,I76," ")</f>
        <v xml:space="preserve"> </v>
      </c>
      <c r="J79" s="499" t="str">
        <f t="shared" si="47"/>
        <v xml:space="preserve"> </v>
      </c>
      <c r="K79" s="273" t="str">
        <f>IF(H79&gt;0,K76," ")</f>
        <v xml:space="preserve"> </v>
      </c>
      <c r="L79" s="289"/>
      <c r="M79" s="273" t="str">
        <f>IF(L79&gt;0,M76," ")</f>
        <v xml:space="preserve"> </v>
      </c>
      <c r="N79" s="441" t="str">
        <f t="shared" si="48"/>
        <v xml:space="preserve"> </v>
      </c>
      <c r="O79" s="433" t="str">
        <f>IF(L79&gt;0,O76," ")</f>
        <v xml:space="preserve"> </v>
      </c>
      <c r="P79" s="400" t="str">
        <f t="shared" si="43"/>
        <v xml:space="preserve"> </v>
      </c>
      <c r="Q79" s="273" t="str">
        <f>IF(L79&gt;0,Q76," ")</f>
        <v xml:space="preserve"> </v>
      </c>
      <c r="R79" s="441" t="str">
        <f t="shared" si="49"/>
        <v xml:space="preserve"> </v>
      </c>
      <c r="S79" s="433" t="str">
        <f>IF(H79&gt;0,S76," ")</f>
        <v xml:space="preserve"> </v>
      </c>
      <c r="T79" s="398" t="str">
        <f t="shared" si="50"/>
        <v xml:space="preserve"> </v>
      </c>
      <c r="U79" s="273" t="str">
        <f>IF(H79&gt;0,U76," ")</f>
        <v xml:space="preserve"> </v>
      </c>
      <c r="V79" s="441" t="str">
        <f t="shared" si="44"/>
        <v xml:space="preserve"> </v>
      </c>
      <c r="W79" s="433" t="str">
        <f>IF(L79&gt;0,W76," ")</f>
        <v xml:space="preserve"> </v>
      </c>
      <c r="X79" s="405" t="str">
        <f t="shared" si="45"/>
        <v xml:space="preserve"> </v>
      </c>
      <c r="Y79" s="425" t="str">
        <f>IF(L79&gt;0,Y76," ")</f>
        <v xml:space="preserve"> </v>
      </c>
      <c r="Z79" s="298"/>
      <c r="AA79" s="299"/>
      <c r="AB79" s="300"/>
      <c r="AC79" s="410" t="str">
        <f t="shared" si="51"/>
        <v xml:space="preserve"> </v>
      </c>
      <c r="AD79" s="411" t="str">
        <f t="shared" si="46"/>
        <v xml:space="preserve"> </v>
      </c>
    </row>
    <row r="80" spans="2:30" ht="26.25" customHeight="1" x14ac:dyDescent="0.2">
      <c r="B80" s="272" t="s">
        <v>186</v>
      </c>
      <c r="C80" s="277"/>
      <c r="D80" s="278"/>
      <c r="E80" s="273" t="str">
        <f>IF(D80&gt;0,E76," ")</f>
        <v xml:space="preserve"> </v>
      </c>
      <c r="F80" s="283"/>
      <c r="G80" s="273" t="str">
        <f>IF(F80&gt;0,G76," ")</f>
        <v xml:space="preserve"> </v>
      </c>
      <c r="H80" s="286"/>
      <c r="I80" s="273" t="str">
        <f>IF(H80&gt;0,I76," ")</f>
        <v xml:space="preserve"> </v>
      </c>
      <c r="J80" s="499" t="str">
        <f t="shared" si="47"/>
        <v xml:space="preserve"> </v>
      </c>
      <c r="K80" s="273" t="str">
        <f>IF(H80&gt;0,K76," ")</f>
        <v xml:space="preserve"> </v>
      </c>
      <c r="L80" s="289"/>
      <c r="M80" s="273" t="str">
        <f>IF(L80&gt;0,M76," ")</f>
        <v xml:space="preserve"> </v>
      </c>
      <c r="N80" s="441" t="str">
        <f t="shared" si="48"/>
        <v xml:space="preserve"> </v>
      </c>
      <c r="O80" s="433" t="str">
        <f>IF(L80&gt;0,O76," ")</f>
        <v xml:space="preserve"> </v>
      </c>
      <c r="P80" s="400" t="str">
        <f t="shared" si="43"/>
        <v xml:space="preserve"> </v>
      </c>
      <c r="Q80" s="273" t="str">
        <f>IF(L80&gt;0,Q76," ")</f>
        <v xml:space="preserve"> </v>
      </c>
      <c r="R80" s="441" t="str">
        <f t="shared" si="49"/>
        <v xml:space="preserve"> </v>
      </c>
      <c r="S80" s="433" t="str">
        <f>IF(H80&gt;0,S76," ")</f>
        <v xml:space="preserve"> </v>
      </c>
      <c r="T80" s="398" t="str">
        <f t="shared" si="50"/>
        <v xml:space="preserve"> </v>
      </c>
      <c r="U80" s="273" t="str">
        <f>IF(H80&gt;0,U76," ")</f>
        <v xml:space="preserve"> </v>
      </c>
      <c r="V80" s="441" t="str">
        <f t="shared" si="44"/>
        <v xml:space="preserve"> </v>
      </c>
      <c r="W80" s="433" t="str">
        <f>IF(L80&gt;0,W76," ")</f>
        <v xml:space="preserve"> </v>
      </c>
      <c r="X80" s="405" t="str">
        <f t="shared" si="45"/>
        <v xml:space="preserve"> </v>
      </c>
      <c r="Y80" s="425" t="str">
        <f>IF(L80&gt;0,Y76," ")</f>
        <v xml:space="preserve"> </v>
      </c>
      <c r="Z80" s="298"/>
      <c r="AA80" s="299"/>
      <c r="AB80" s="300"/>
      <c r="AC80" s="410" t="str">
        <f t="shared" si="51"/>
        <v xml:space="preserve"> </v>
      </c>
      <c r="AD80" s="411" t="str">
        <f t="shared" si="46"/>
        <v xml:space="preserve"> </v>
      </c>
    </row>
    <row r="81" spans="2:30" ht="26.25" customHeight="1" x14ac:dyDescent="0.2">
      <c r="B81" s="272" t="s">
        <v>186</v>
      </c>
      <c r="C81" s="279"/>
      <c r="D81" s="278"/>
      <c r="E81" s="273" t="str">
        <f>IF(D81&gt;0,E76," ")</f>
        <v xml:space="preserve"> </v>
      </c>
      <c r="F81" s="283"/>
      <c r="G81" s="273" t="str">
        <f>IF(F81&gt;0,G76," ")</f>
        <v xml:space="preserve"> </v>
      </c>
      <c r="H81" s="286"/>
      <c r="I81" s="273" t="str">
        <f>IF(H81&gt;0,I76," ")</f>
        <v xml:space="preserve"> </v>
      </c>
      <c r="J81" s="499" t="str">
        <f t="shared" si="47"/>
        <v xml:space="preserve"> </v>
      </c>
      <c r="K81" s="273" t="str">
        <f>IF(H81&gt;0,K76," ")</f>
        <v xml:space="preserve"> </v>
      </c>
      <c r="L81" s="289"/>
      <c r="M81" s="273" t="str">
        <f>IF(L81&gt;0,M76," ")</f>
        <v xml:space="preserve"> </v>
      </c>
      <c r="N81" s="441" t="str">
        <f t="shared" si="48"/>
        <v xml:space="preserve"> </v>
      </c>
      <c r="O81" s="433" t="str">
        <f>IF(L81&gt;0,O76," ")</f>
        <v xml:space="preserve"> </v>
      </c>
      <c r="P81" s="400" t="str">
        <f t="shared" si="43"/>
        <v xml:space="preserve"> </v>
      </c>
      <c r="Q81" s="273" t="str">
        <f>IF(L81&gt;0,Q76," ")</f>
        <v xml:space="preserve"> </v>
      </c>
      <c r="R81" s="441" t="str">
        <f t="shared" si="49"/>
        <v xml:space="preserve"> </v>
      </c>
      <c r="S81" s="433" t="str">
        <f>IF(H81&gt;0,S76," ")</f>
        <v xml:space="preserve"> </v>
      </c>
      <c r="T81" s="398" t="str">
        <f t="shared" si="50"/>
        <v xml:space="preserve"> </v>
      </c>
      <c r="U81" s="273" t="str">
        <f>IF(H81&gt;0,U76," ")</f>
        <v xml:space="preserve"> </v>
      </c>
      <c r="V81" s="441" t="str">
        <f t="shared" si="44"/>
        <v xml:space="preserve"> </v>
      </c>
      <c r="W81" s="433" t="str">
        <f>IF(L81&gt;0,W76," ")</f>
        <v xml:space="preserve"> </v>
      </c>
      <c r="X81" s="405" t="str">
        <f t="shared" si="45"/>
        <v xml:space="preserve"> </v>
      </c>
      <c r="Y81" s="425" t="str">
        <f>IF(L81&gt;0,Y76," ")</f>
        <v xml:space="preserve"> </v>
      </c>
      <c r="Z81" s="298"/>
      <c r="AA81" s="299"/>
      <c r="AB81" s="300"/>
      <c r="AC81" s="410" t="str">
        <f t="shared" si="51"/>
        <v xml:space="preserve"> </v>
      </c>
      <c r="AD81" s="411" t="str">
        <f t="shared" si="46"/>
        <v xml:space="preserve"> </v>
      </c>
    </row>
    <row r="82" spans="2:30" ht="26.25" customHeight="1" x14ac:dyDescent="0.2">
      <c r="B82" s="272" t="s">
        <v>186</v>
      </c>
      <c r="C82" s="279"/>
      <c r="D82" s="278"/>
      <c r="E82" s="273" t="str">
        <f>IF(D82&gt;0,E76," ")</f>
        <v xml:space="preserve"> </v>
      </c>
      <c r="F82" s="283"/>
      <c r="G82" s="273" t="str">
        <f>IF(F82&gt;0,G76," ")</f>
        <v xml:space="preserve"> </v>
      </c>
      <c r="H82" s="286"/>
      <c r="I82" s="273" t="str">
        <f>IF(H82&gt;0,I76," ")</f>
        <v xml:space="preserve"> </v>
      </c>
      <c r="J82" s="499" t="str">
        <f t="shared" si="47"/>
        <v xml:space="preserve"> </v>
      </c>
      <c r="K82" s="273" t="str">
        <f>IF(H82&gt;0,K76," ")</f>
        <v xml:space="preserve"> </v>
      </c>
      <c r="L82" s="289"/>
      <c r="M82" s="273" t="str">
        <f>IF(L82&gt;0,M76," ")</f>
        <v xml:space="preserve"> </v>
      </c>
      <c r="N82" s="441" t="str">
        <f t="shared" si="48"/>
        <v xml:space="preserve"> </v>
      </c>
      <c r="O82" s="433" t="str">
        <f>IF(L82&gt;0,O76," ")</f>
        <v xml:space="preserve"> </v>
      </c>
      <c r="P82" s="400" t="str">
        <f>IF(L82&gt;0,7.43/L82," ")</f>
        <v xml:space="preserve"> </v>
      </c>
      <c r="Q82" s="273" t="str">
        <f>IF(L82&gt;0,Q76," ")</f>
        <v xml:space="preserve"> </v>
      </c>
      <c r="R82" s="441" t="str">
        <f t="shared" si="49"/>
        <v xml:space="preserve"> </v>
      </c>
      <c r="S82" s="433" t="str">
        <f>IF(H82&gt;0,S76," ")</f>
        <v xml:space="preserve"> </v>
      </c>
      <c r="T82" s="398" t="str">
        <f t="shared" si="50"/>
        <v xml:space="preserve"> </v>
      </c>
      <c r="U82" s="273" t="str">
        <f>IF(H82&gt;0,U76," ")</f>
        <v xml:space="preserve"> </v>
      </c>
      <c r="V82" s="441" t="str">
        <f t="shared" si="44"/>
        <v xml:space="preserve"> </v>
      </c>
      <c r="W82" s="433" t="str">
        <f>IF(L82&gt;0,W76," ")</f>
        <v xml:space="preserve"> </v>
      </c>
      <c r="X82" s="405" t="str">
        <f t="shared" si="45"/>
        <v xml:space="preserve"> </v>
      </c>
      <c r="Y82" s="425" t="str">
        <f>IF(L82&gt;0,Y76," ")</f>
        <v xml:space="preserve"> </v>
      </c>
      <c r="Z82" s="298"/>
      <c r="AA82" s="299"/>
      <c r="AB82" s="300"/>
      <c r="AC82" s="410" t="str">
        <f t="shared" si="51"/>
        <v xml:space="preserve"> </v>
      </c>
      <c r="AD82" s="411" t="str">
        <f t="shared" si="46"/>
        <v xml:space="preserve"> </v>
      </c>
    </row>
    <row r="83" spans="2:30" ht="26.25" customHeight="1" x14ac:dyDescent="0.2">
      <c r="B83" s="272" t="s">
        <v>186</v>
      </c>
      <c r="C83" s="279"/>
      <c r="D83" s="278"/>
      <c r="E83" s="273" t="str">
        <f>IF(D83&gt;0,E76," ")</f>
        <v xml:space="preserve"> </v>
      </c>
      <c r="F83" s="283"/>
      <c r="G83" s="273" t="str">
        <f>IF(F83&gt;0,G76," ")</f>
        <v xml:space="preserve"> </v>
      </c>
      <c r="H83" s="286"/>
      <c r="I83" s="273" t="str">
        <f>IF(H83&gt;0,I76," ")</f>
        <v xml:space="preserve"> </v>
      </c>
      <c r="J83" s="499" t="str">
        <f t="shared" si="47"/>
        <v xml:space="preserve"> </v>
      </c>
      <c r="K83" s="273" t="str">
        <f>IF(H83&gt;0,K76," ")</f>
        <v xml:space="preserve"> </v>
      </c>
      <c r="L83" s="289"/>
      <c r="M83" s="273" t="str">
        <f>IF(L83&gt;0,M76," ")</f>
        <v xml:space="preserve"> </v>
      </c>
      <c r="N83" s="441" t="str">
        <f t="shared" si="48"/>
        <v xml:space="preserve"> </v>
      </c>
      <c r="O83" s="433" t="str">
        <f>IF(L83&gt;0,O76," ")</f>
        <v xml:space="preserve"> </v>
      </c>
      <c r="P83" s="400" t="str">
        <f t="shared" ref="P83:P88" si="52">IF(L83&gt;0,7.43/L83," ")</f>
        <v xml:space="preserve"> </v>
      </c>
      <c r="Q83" s="273" t="str">
        <f>IF(L83&gt;0,Q76," ")</f>
        <v xml:space="preserve"> </v>
      </c>
      <c r="R83" s="441" t="str">
        <f t="shared" si="49"/>
        <v xml:space="preserve"> </v>
      </c>
      <c r="S83" s="433" t="str">
        <f>IF(H83&gt;0,S76," ")</f>
        <v xml:space="preserve"> </v>
      </c>
      <c r="T83" s="398" t="str">
        <f t="shared" si="50"/>
        <v xml:space="preserve"> </v>
      </c>
      <c r="U83" s="273" t="str">
        <f>IF(H83&gt;0,U76," ")</f>
        <v xml:space="preserve"> </v>
      </c>
      <c r="V83" s="441" t="str">
        <f t="shared" si="44"/>
        <v xml:space="preserve"> </v>
      </c>
      <c r="W83" s="433" t="str">
        <f>IF(L83&gt;0,W76," ")</f>
        <v xml:space="preserve"> </v>
      </c>
      <c r="X83" s="405" t="str">
        <f t="shared" si="45"/>
        <v xml:space="preserve"> </v>
      </c>
      <c r="Y83" s="425" t="str">
        <f>IF(L83&gt;0,Y76," ")</f>
        <v xml:space="preserve"> </v>
      </c>
      <c r="Z83" s="298"/>
      <c r="AA83" s="299"/>
      <c r="AB83" s="300"/>
      <c r="AC83" s="410" t="str">
        <f t="shared" si="51"/>
        <v xml:space="preserve"> </v>
      </c>
      <c r="AD83" s="411" t="str">
        <f t="shared" si="46"/>
        <v xml:space="preserve"> </v>
      </c>
    </row>
    <row r="84" spans="2:30" ht="26.25" customHeight="1" x14ac:dyDescent="0.2">
      <c r="B84" s="272" t="s">
        <v>186</v>
      </c>
      <c r="C84" s="279"/>
      <c r="D84" s="278"/>
      <c r="E84" s="273" t="str">
        <f>IF(D84&gt;0,E76," ")</f>
        <v xml:space="preserve"> </v>
      </c>
      <c r="F84" s="283"/>
      <c r="G84" s="273" t="str">
        <f>IF(F84&gt;0,G76," ")</f>
        <v xml:space="preserve"> </v>
      </c>
      <c r="H84" s="286"/>
      <c r="I84" s="273" t="str">
        <f>IF(H84&gt;0,I76," ")</f>
        <v xml:space="preserve"> </v>
      </c>
      <c r="J84" s="499" t="str">
        <f t="shared" si="47"/>
        <v xml:space="preserve"> </v>
      </c>
      <c r="K84" s="273" t="str">
        <f>IF(H84&gt;0,K76," ")</f>
        <v xml:space="preserve"> </v>
      </c>
      <c r="L84" s="289"/>
      <c r="M84" s="273" t="str">
        <f>IF(L84&gt;0,M76," ")</f>
        <v xml:space="preserve"> </v>
      </c>
      <c r="N84" s="441" t="str">
        <f t="shared" si="48"/>
        <v xml:space="preserve"> </v>
      </c>
      <c r="O84" s="433" t="str">
        <f>IF(L84&gt;0,O76," ")</f>
        <v xml:space="preserve"> </v>
      </c>
      <c r="P84" s="400" t="str">
        <f t="shared" si="52"/>
        <v xml:space="preserve"> </v>
      </c>
      <c r="Q84" s="273" t="str">
        <f>IF(L84&gt;0,Q76," ")</f>
        <v xml:space="preserve"> </v>
      </c>
      <c r="R84" s="441" t="str">
        <f t="shared" si="49"/>
        <v xml:space="preserve"> </v>
      </c>
      <c r="S84" s="433" t="str">
        <f>IF(H84&gt;0,S76," ")</f>
        <v xml:space="preserve"> </v>
      </c>
      <c r="T84" s="398" t="str">
        <f t="shared" si="50"/>
        <v xml:space="preserve"> </v>
      </c>
      <c r="U84" s="273" t="str">
        <f>IF(H84&gt;0,U76," ")</f>
        <v xml:space="preserve"> </v>
      </c>
      <c r="V84" s="441" t="str">
        <f t="shared" si="44"/>
        <v xml:space="preserve"> </v>
      </c>
      <c r="W84" s="433" t="str">
        <f>IF(L84&gt;0,W76," ")</f>
        <v xml:space="preserve"> </v>
      </c>
      <c r="X84" s="405" t="str">
        <f t="shared" si="45"/>
        <v xml:space="preserve"> </v>
      </c>
      <c r="Y84" s="425" t="str">
        <f>IF(L84&gt;0,Y76," ")</f>
        <v xml:space="preserve"> </v>
      </c>
      <c r="Z84" s="298"/>
      <c r="AA84" s="299"/>
      <c r="AB84" s="300"/>
      <c r="AC84" s="410" t="str">
        <f t="shared" si="51"/>
        <v xml:space="preserve"> </v>
      </c>
      <c r="AD84" s="411" t="str">
        <f t="shared" si="46"/>
        <v xml:space="preserve"> </v>
      </c>
    </row>
    <row r="85" spans="2:30" ht="26.25" customHeight="1" x14ac:dyDescent="0.2">
      <c r="B85" s="272" t="s">
        <v>186</v>
      </c>
      <c r="C85" s="277"/>
      <c r="D85" s="278"/>
      <c r="E85" s="273" t="str">
        <f>IF(D85&gt;0,E76," ")</f>
        <v xml:space="preserve"> </v>
      </c>
      <c r="F85" s="283"/>
      <c r="G85" s="273" t="str">
        <f>IF(F85&gt;0,G76," ")</f>
        <v xml:space="preserve"> </v>
      </c>
      <c r="H85" s="286"/>
      <c r="I85" s="273" t="str">
        <f>IF(H85&gt;0,I76," ")</f>
        <v xml:space="preserve"> </v>
      </c>
      <c r="J85" s="499" t="str">
        <f t="shared" si="47"/>
        <v xml:space="preserve"> </v>
      </c>
      <c r="K85" s="273" t="str">
        <f>IF(H85&gt;0,K76," ")</f>
        <v xml:space="preserve"> </v>
      </c>
      <c r="L85" s="289"/>
      <c r="M85" s="273" t="str">
        <f>IF(L85&gt;0,M76," ")</f>
        <v xml:space="preserve"> </v>
      </c>
      <c r="N85" s="441" t="str">
        <f t="shared" si="48"/>
        <v xml:space="preserve"> </v>
      </c>
      <c r="O85" s="433" t="str">
        <f>IF(L85&gt;0,O76," ")</f>
        <v xml:space="preserve"> </v>
      </c>
      <c r="P85" s="400" t="str">
        <f t="shared" si="52"/>
        <v xml:space="preserve"> </v>
      </c>
      <c r="Q85" s="273" t="str">
        <f>IF(L85&gt;0,Q76," ")</f>
        <v xml:space="preserve"> </v>
      </c>
      <c r="R85" s="441" t="str">
        <f t="shared" si="49"/>
        <v xml:space="preserve"> </v>
      </c>
      <c r="S85" s="433" t="str">
        <f>IF(H85&gt;0,S76," ")</f>
        <v xml:space="preserve"> </v>
      </c>
      <c r="T85" s="398" t="str">
        <f t="shared" si="50"/>
        <v xml:space="preserve"> </v>
      </c>
      <c r="U85" s="273" t="str">
        <f>IF(H85&gt;0,U76," ")</f>
        <v xml:space="preserve"> </v>
      </c>
      <c r="V85" s="441" t="str">
        <f t="shared" si="44"/>
        <v xml:space="preserve"> </v>
      </c>
      <c r="W85" s="433" t="str">
        <f>IF(L85&gt;0,W76," ")</f>
        <v xml:space="preserve"> </v>
      </c>
      <c r="X85" s="405" t="str">
        <f t="shared" si="45"/>
        <v xml:space="preserve"> </v>
      </c>
      <c r="Y85" s="425" t="str">
        <f>IF(L85&gt;0,Y76," ")</f>
        <v xml:space="preserve"> </v>
      </c>
      <c r="Z85" s="298"/>
      <c r="AA85" s="299"/>
      <c r="AB85" s="300"/>
      <c r="AC85" s="410" t="str">
        <f t="shared" si="51"/>
        <v xml:space="preserve"> </v>
      </c>
      <c r="AD85" s="411" t="str">
        <f t="shared" si="46"/>
        <v xml:space="preserve"> </v>
      </c>
    </row>
    <row r="86" spans="2:30" ht="26.25" customHeight="1" x14ac:dyDescent="0.2">
      <c r="B86" s="272" t="s">
        <v>186</v>
      </c>
      <c r="C86" s="279"/>
      <c r="D86" s="278"/>
      <c r="E86" s="273" t="str">
        <f>IF(D86&gt;0,E76," ")</f>
        <v xml:space="preserve"> </v>
      </c>
      <c r="F86" s="283"/>
      <c r="G86" s="273" t="str">
        <f>IF(F86&gt;0,G76," ")</f>
        <v xml:space="preserve"> </v>
      </c>
      <c r="H86" s="286"/>
      <c r="I86" s="273" t="str">
        <f>IF(H86&gt;0,I76," ")</f>
        <v xml:space="preserve"> </v>
      </c>
      <c r="J86" s="499" t="str">
        <f t="shared" si="47"/>
        <v xml:space="preserve"> </v>
      </c>
      <c r="K86" s="273" t="str">
        <f>IF(H86&gt;0,K76," ")</f>
        <v xml:space="preserve"> </v>
      </c>
      <c r="L86" s="289"/>
      <c r="M86" s="273" t="str">
        <f>IF(L86&gt;0,M76," ")</f>
        <v xml:space="preserve"> </v>
      </c>
      <c r="N86" s="441" t="str">
        <f t="shared" si="48"/>
        <v xml:space="preserve"> </v>
      </c>
      <c r="O86" s="433" t="str">
        <f>IF(L86&gt;0,O76," ")</f>
        <v xml:space="preserve"> </v>
      </c>
      <c r="P86" s="400" t="str">
        <f t="shared" si="52"/>
        <v xml:space="preserve"> </v>
      </c>
      <c r="Q86" s="273" t="str">
        <f>IF(L86&gt;0,Q76," ")</f>
        <v xml:space="preserve"> </v>
      </c>
      <c r="R86" s="441" t="str">
        <f t="shared" si="49"/>
        <v xml:space="preserve"> </v>
      </c>
      <c r="S86" s="433" t="str">
        <f>IF(H86&gt;0,S76," ")</f>
        <v xml:space="preserve"> </v>
      </c>
      <c r="T86" s="398" t="str">
        <f t="shared" si="50"/>
        <v xml:space="preserve"> </v>
      </c>
      <c r="U86" s="273" t="str">
        <f>IF(H86&gt;0,U76," ")</f>
        <v xml:space="preserve"> </v>
      </c>
      <c r="V86" s="441" t="str">
        <f t="shared" si="44"/>
        <v xml:space="preserve"> </v>
      </c>
      <c r="W86" s="433" t="str">
        <f>IF(L86&gt;0,W76," ")</f>
        <v xml:space="preserve"> </v>
      </c>
      <c r="X86" s="405" t="str">
        <f t="shared" si="45"/>
        <v xml:space="preserve"> </v>
      </c>
      <c r="Y86" s="425" t="str">
        <f>IF(L86&gt;0,Y76," ")</f>
        <v xml:space="preserve"> </v>
      </c>
      <c r="Z86" s="298"/>
      <c r="AA86" s="299"/>
      <c r="AB86" s="300"/>
      <c r="AC86" s="410" t="str">
        <f t="shared" si="51"/>
        <v xml:space="preserve"> </v>
      </c>
      <c r="AD86" s="411" t="str">
        <f t="shared" si="46"/>
        <v xml:space="preserve"> </v>
      </c>
    </row>
    <row r="87" spans="2:30" ht="26.25" customHeight="1" x14ac:dyDescent="0.2">
      <c r="B87" s="272" t="s">
        <v>186</v>
      </c>
      <c r="C87" s="279"/>
      <c r="D87" s="278"/>
      <c r="E87" s="273" t="str">
        <f>IF(D87&gt;0,E76," ")</f>
        <v xml:space="preserve"> </v>
      </c>
      <c r="F87" s="283"/>
      <c r="G87" s="273" t="str">
        <f>IF(F87&gt;0,G76," ")</f>
        <v xml:space="preserve"> </v>
      </c>
      <c r="H87" s="286"/>
      <c r="I87" s="273" t="str">
        <f>IF(H87&gt;0,I76," ")</f>
        <v xml:space="preserve"> </v>
      </c>
      <c r="J87" s="499" t="str">
        <f t="shared" si="47"/>
        <v xml:space="preserve"> </v>
      </c>
      <c r="K87" s="273" t="str">
        <f>IF(H87&gt;0,K76," ")</f>
        <v xml:space="preserve"> </v>
      </c>
      <c r="L87" s="289"/>
      <c r="M87" s="273" t="str">
        <f>IF(L87&gt;0,M76," ")</f>
        <v xml:space="preserve"> </v>
      </c>
      <c r="N87" s="441" t="str">
        <f t="shared" si="48"/>
        <v xml:space="preserve"> </v>
      </c>
      <c r="O87" s="433" t="str">
        <f>IF(L87&gt;0,O76," ")</f>
        <v xml:space="preserve"> </v>
      </c>
      <c r="P87" s="400" t="str">
        <f t="shared" si="52"/>
        <v xml:space="preserve"> </v>
      </c>
      <c r="Q87" s="273" t="str">
        <f>IF(L87&gt;0,Q76," ")</f>
        <v xml:space="preserve"> </v>
      </c>
      <c r="R87" s="441" t="str">
        <f t="shared" si="49"/>
        <v xml:space="preserve"> </v>
      </c>
      <c r="S87" s="433" t="str">
        <f>IF(H87&gt;0,S76," ")</f>
        <v xml:space="preserve"> </v>
      </c>
      <c r="T87" s="398" t="str">
        <f t="shared" si="50"/>
        <v xml:space="preserve"> </v>
      </c>
      <c r="U87" s="273" t="str">
        <f>IF(H87&gt;0,U76," ")</f>
        <v xml:space="preserve"> </v>
      </c>
      <c r="V87" s="441" t="str">
        <f t="shared" si="44"/>
        <v xml:space="preserve"> </v>
      </c>
      <c r="W87" s="433" t="str">
        <f>IF(L87&gt;0,W76," ")</f>
        <v xml:space="preserve"> </v>
      </c>
      <c r="X87" s="405" t="str">
        <f t="shared" si="45"/>
        <v xml:space="preserve"> </v>
      </c>
      <c r="Y87" s="425" t="str">
        <f>IF(L87&gt;0,Y76," ")</f>
        <v xml:space="preserve"> </v>
      </c>
      <c r="Z87" s="298"/>
      <c r="AA87" s="299"/>
      <c r="AB87" s="300"/>
      <c r="AC87" s="410" t="str">
        <f t="shared" si="51"/>
        <v xml:space="preserve"> </v>
      </c>
      <c r="AD87" s="411" t="str">
        <f t="shared" si="46"/>
        <v xml:space="preserve"> </v>
      </c>
    </row>
    <row r="88" spans="2:30" ht="26.25" customHeight="1" x14ac:dyDescent="0.2">
      <c r="B88" s="272" t="s">
        <v>186</v>
      </c>
      <c r="C88" s="279"/>
      <c r="D88" s="278"/>
      <c r="E88" s="273" t="str">
        <f>IF(D88&gt;0,E76," ")</f>
        <v xml:space="preserve"> </v>
      </c>
      <c r="F88" s="283"/>
      <c r="G88" s="273" t="str">
        <f>IF(F88&gt;0,G76," ")</f>
        <v xml:space="preserve"> </v>
      </c>
      <c r="H88" s="286"/>
      <c r="I88" s="273" t="str">
        <f>IF(H88&gt;0,I76," ")</f>
        <v xml:space="preserve"> </v>
      </c>
      <c r="J88" s="499" t="str">
        <f t="shared" si="47"/>
        <v xml:space="preserve"> </v>
      </c>
      <c r="K88" s="273" t="str">
        <f>IF(H88&gt;0,K76," ")</f>
        <v xml:space="preserve"> </v>
      </c>
      <c r="L88" s="289"/>
      <c r="M88" s="273" t="str">
        <f>IF(L88&gt;0,M76," ")</f>
        <v xml:space="preserve"> </v>
      </c>
      <c r="N88" s="441" t="str">
        <f t="shared" si="48"/>
        <v xml:space="preserve"> </v>
      </c>
      <c r="O88" s="433" t="str">
        <f>IF(L88&gt;0,O76," ")</f>
        <v xml:space="preserve"> </v>
      </c>
      <c r="P88" s="400" t="str">
        <f t="shared" si="52"/>
        <v xml:space="preserve"> </v>
      </c>
      <c r="Q88" s="273" t="str">
        <f>IF(L88&gt;0,Q76," ")</f>
        <v xml:space="preserve"> </v>
      </c>
      <c r="R88" s="441" t="str">
        <f t="shared" si="49"/>
        <v xml:space="preserve"> </v>
      </c>
      <c r="S88" s="433" t="str">
        <f>IF(H88&gt;0,S76," ")</f>
        <v xml:space="preserve"> </v>
      </c>
      <c r="T88" s="398" t="str">
        <f t="shared" si="50"/>
        <v xml:space="preserve"> </v>
      </c>
      <c r="U88" s="273" t="str">
        <f>IF(H88&gt;0,U76," ")</f>
        <v xml:space="preserve"> </v>
      </c>
      <c r="V88" s="441" t="str">
        <f t="shared" si="44"/>
        <v xml:space="preserve"> </v>
      </c>
      <c r="W88" s="433" t="str">
        <f>IF(L88&gt;0,W76," ")</f>
        <v xml:space="preserve"> </v>
      </c>
      <c r="X88" s="405" t="str">
        <f t="shared" si="45"/>
        <v xml:space="preserve"> </v>
      </c>
      <c r="Y88" s="425" t="str">
        <f>IF(L88&gt;0,Y76," ")</f>
        <v xml:space="preserve"> </v>
      </c>
      <c r="Z88" s="298"/>
      <c r="AA88" s="299"/>
      <c r="AB88" s="300"/>
      <c r="AC88" s="410" t="str">
        <f t="shared" si="51"/>
        <v xml:space="preserve"> </v>
      </c>
      <c r="AD88" s="411" t="str">
        <f t="shared" si="46"/>
        <v xml:space="preserve"> </v>
      </c>
    </row>
    <row r="89" spans="2:30" ht="26.25" customHeight="1" x14ac:dyDescent="0.2">
      <c r="B89" s="272" t="s">
        <v>186</v>
      </c>
      <c r="C89" s="279"/>
      <c r="D89" s="278"/>
      <c r="E89" s="273" t="str">
        <f>IF(D89&gt;0,E76," ")</f>
        <v xml:space="preserve"> </v>
      </c>
      <c r="F89" s="283"/>
      <c r="G89" s="273" t="str">
        <f>IF(F89&gt;0,G76," ")</f>
        <v xml:space="preserve"> </v>
      </c>
      <c r="H89" s="286"/>
      <c r="I89" s="273" t="str">
        <f>IF(H89&gt;0,I76," ")</f>
        <v xml:space="preserve"> </v>
      </c>
      <c r="J89" s="499" t="str">
        <f t="shared" si="47"/>
        <v xml:space="preserve"> </v>
      </c>
      <c r="K89" s="273" t="str">
        <f>IF(H89&gt;0,K76," ")</f>
        <v xml:space="preserve"> </v>
      </c>
      <c r="L89" s="289"/>
      <c r="M89" s="273" t="str">
        <f>IF(L89&gt;0,M76," ")</f>
        <v xml:space="preserve"> </v>
      </c>
      <c r="N89" s="441" t="str">
        <f t="shared" si="48"/>
        <v xml:space="preserve"> </v>
      </c>
      <c r="O89" s="433" t="str">
        <f>IF(L89&gt;0,O76," ")</f>
        <v xml:space="preserve"> </v>
      </c>
      <c r="P89" s="400" t="str">
        <f>IF(L89&gt;0,7.43/L89," ")</f>
        <v xml:space="preserve"> </v>
      </c>
      <c r="Q89" s="273" t="str">
        <f>IF(L89&gt;0,Q76," ")</f>
        <v xml:space="preserve"> </v>
      </c>
      <c r="R89" s="441" t="str">
        <f t="shared" si="49"/>
        <v xml:space="preserve"> </v>
      </c>
      <c r="S89" s="433" t="str">
        <f>IF(H89&gt;0,S76," ")</f>
        <v xml:space="preserve"> </v>
      </c>
      <c r="T89" s="398" t="str">
        <f t="shared" si="50"/>
        <v xml:space="preserve"> </v>
      </c>
      <c r="U89" s="273" t="str">
        <f>IF(H89&gt;0,U76," ")</f>
        <v xml:space="preserve"> </v>
      </c>
      <c r="V89" s="441" t="str">
        <f t="shared" si="44"/>
        <v xml:space="preserve"> </v>
      </c>
      <c r="W89" s="433" t="str">
        <f>IF(L89&gt;0,W76," ")</f>
        <v xml:space="preserve"> </v>
      </c>
      <c r="X89" s="405" t="str">
        <f t="shared" si="45"/>
        <v xml:space="preserve"> </v>
      </c>
      <c r="Y89" s="425" t="str">
        <f>IF(L89&gt;0,Y76," ")</f>
        <v xml:space="preserve"> </v>
      </c>
      <c r="Z89" s="298"/>
      <c r="AA89" s="299"/>
      <c r="AB89" s="300"/>
      <c r="AC89" s="410" t="str">
        <f t="shared" si="51"/>
        <v xml:space="preserve"> </v>
      </c>
      <c r="AD89" s="411" t="str">
        <f t="shared" si="46"/>
        <v xml:space="preserve"> </v>
      </c>
    </row>
    <row r="90" spans="2:30" ht="26.25" customHeight="1" x14ac:dyDescent="0.2">
      <c r="B90" s="272" t="s">
        <v>186</v>
      </c>
      <c r="C90" s="279"/>
      <c r="D90" s="278"/>
      <c r="E90" s="273" t="str">
        <f>IF(D90&gt;0,E76," ")</f>
        <v xml:space="preserve"> </v>
      </c>
      <c r="F90" s="283"/>
      <c r="G90" s="273" t="str">
        <f>IF(F90&gt;0,G76," ")</f>
        <v xml:space="preserve"> </v>
      </c>
      <c r="H90" s="286"/>
      <c r="I90" s="273" t="str">
        <f>IF(H90&gt;0,I76," ")</f>
        <v xml:space="preserve"> </v>
      </c>
      <c r="J90" s="499" t="str">
        <f t="shared" si="47"/>
        <v xml:space="preserve"> </v>
      </c>
      <c r="K90" s="273" t="str">
        <f>IF(H90&gt;0,K76," ")</f>
        <v xml:space="preserve"> </v>
      </c>
      <c r="L90" s="289"/>
      <c r="M90" s="273" t="str">
        <f>IF(L90&gt;0,M76," ")</f>
        <v xml:space="preserve"> </v>
      </c>
      <c r="N90" s="441" t="str">
        <f t="shared" si="48"/>
        <v xml:space="preserve"> </v>
      </c>
      <c r="O90" s="433" t="str">
        <f>IF(L90&gt;0,O76," ")</f>
        <v xml:space="preserve"> </v>
      </c>
      <c r="P90" s="400" t="str">
        <f>IF(L90&gt;0,7.43/L90," ")</f>
        <v xml:space="preserve"> </v>
      </c>
      <c r="Q90" s="273" t="str">
        <f>IF(L90&gt;0,Q76," ")</f>
        <v xml:space="preserve"> </v>
      </c>
      <c r="R90" s="441" t="str">
        <f t="shared" si="49"/>
        <v xml:space="preserve"> </v>
      </c>
      <c r="S90" s="433" t="str">
        <f>IF(H90&gt;0,S76," ")</f>
        <v xml:space="preserve"> </v>
      </c>
      <c r="T90" s="398" t="str">
        <f t="shared" si="50"/>
        <v xml:space="preserve"> </v>
      </c>
      <c r="U90" s="273" t="str">
        <f>IF(H90&gt;0,U76," ")</f>
        <v xml:space="preserve"> </v>
      </c>
      <c r="V90" s="441" t="str">
        <f t="shared" si="44"/>
        <v xml:space="preserve"> </v>
      </c>
      <c r="W90" s="433" t="str">
        <f>IF(L90&gt;0,W76," ")</f>
        <v xml:space="preserve"> </v>
      </c>
      <c r="X90" s="405" t="str">
        <f t="shared" si="45"/>
        <v xml:space="preserve"> </v>
      </c>
      <c r="Y90" s="425" t="str">
        <f>IF(L90&gt;0,Y76," ")</f>
        <v xml:space="preserve"> </v>
      </c>
      <c r="Z90" s="298"/>
      <c r="AA90" s="299"/>
      <c r="AB90" s="300"/>
      <c r="AC90" s="410" t="str">
        <f t="shared" si="51"/>
        <v xml:space="preserve"> </v>
      </c>
      <c r="AD90" s="411" t="str">
        <f t="shared" si="46"/>
        <v xml:space="preserve"> </v>
      </c>
    </row>
    <row r="91" spans="2:30" ht="26.25" customHeight="1" x14ac:dyDescent="0.2">
      <c r="B91" s="274" t="s">
        <v>186</v>
      </c>
      <c r="C91" s="280"/>
      <c r="D91" s="281"/>
      <c r="E91" s="273" t="str">
        <f>IF(D91&gt;0,E76," ")</f>
        <v xml:space="preserve"> </v>
      </c>
      <c r="F91" s="284"/>
      <c r="G91" s="273" t="str">
        <f>IF(F91&gt;0,G76," ")</f>
        <v xml:space="preserve"> </v>
      </c>
      <c r="H91" s="287"/>
      <c r="I91" s="273" t="str">
        <f>IF(H91&gt;0,I76," ")</f>
        <v xml:space="preserve"> </v>
      </c>
      <c r="J91" s="499" t="str">
        <f t="shared" si="47"/>
        <v xml:space="preserve"> </v>
      </c>
      <c r="K91" s="273" t="str">
        <f>IF(H91&gt;0,K76," ")</f>
        <v xml:space="preserve"> </v>
      </c>
      <c r="L91" s="290"/>
      <c r="M91" s="273" t="str">
        <f>IF(L91&gt;0,M76," ")</f>
        <v xml:space="preserve"> </v>
      </c>
      <c r="N91" s="441" t="str">
        <f t="shared" si="48"/>
        <v xml:space="preserve"> </v>
      </c>
      <c r="O91" s="433" t="str">
        <f>IF(L91&gt;0,O76," ")</f>
        <v xml:space="preserve"> </v>
      </c>
      <c r="P91" s="401" t="str">
        <f t="shared" ref="P91" si="53">IF(L91&gt;0,7.43/L91," ")</f>
        <v xml:space="preserve"> </v>
      </c>
      <c r="Q91" s="273" t="str">
        <f>IF(L91&gt;0,Q76," ")</f>
        <v xml:space="preserve"> </v>
      </c>
      <c r="R91" s="441" t="str">
        <f t="shared" si="49"/>
        <v xml:space="preserve"> </v>
      </c>
      <c r="S91" s="433" t="str">
        <f>IF(H91&gt;0,S76," ")</f>
        <v xml:space="preserve"> </v>
      </c>
      <c r="T91" s="398" t="str">
        <f t="shared" si="50"/>
        <v xml:space="preserve"> </v>
      </c>
      <c r="U91" s="273" t="str">
        <f>IF(H91&gt;0,U76," ")</f>
        <v xml:space="preserve"> </v>
      </c>
      <c r="V91" s="498" t="str">
        <f t="shared" si="44"/>
        <v xml:space="preserve"> </v>
      </c>
      <c r="W91" s="433" t="str">
        <f>IF(L91&gt;0,W76," ")</f>
        <v xml:space="preserve"> </v>
      </c>
      <c r="X91" s="406" t="str">
        <f t="shared" si="45"/>
        <v xml:space="preserve"> </v>
      </c>
      <c r="Y91" s="425" t="str">
        <f>IF(L91&gt;0,Y76," ")</f>
        <v xml:space="preserve"> </v>
      </c>
      <c r="Z91" s="301"/>
      <c r="AA91" s="302"/>
      <c r="AB91" s="303"/>
      <c r="AC91" s="412" t="str">
        <f t="shared" si="51"/>
        <v xml:space="preserve"> </v>
      </c>
      <c r="AD91" s="413" t="str">
        <f t="shared" si="46"/>
        <v xml:space="preserve"> </v>
      </c>
    </row>
    <row r="92" spans="2:30" ht="26.25" customHeight="1" x14ac:dyDescent="0.2">
      <c r="B92" s="256"/>
      <c r="C92" s="257"/>
      <c r="D92" s="392">
        <f>SUM(D76:D91)</f>
        <v>0</v>
      </c>
      <c r="E92" s="258" t="s">
        <v>187</v>
      </c>
      <c r="F92" s="393">
        <f>SUM(F76:F91)</f>
        <v>0</v>
      </c>
      <c r="G92" s="259" t="s">
        <v>188</v>
      </c>
      <c r="H92" s="395" t="str">
        <f>IF(F92&gt;0,J92/F92," ")</f>
        <v xml:space="preserve"> </v>
      </c>
      <c r="I92" s="260" t="s">
        <v>189</v>
      </c>
      <c r="J92" s="443">
        <f>SUM(J76:J91)</f>
        <v>0</v>
      </c>
      <c r="K92" s="259" t="s">
        <v>190</v>
      </c>
      <c r="L92" s="396" t="str">
        <f>IF(F92&gt;0,N92/J92," ")</f>
        <v xml:space="preserve"> </v>
      </c>
      <c r="M92" s="259" t="s">
        <v>132</v>
      </c>
      <c r="N92" s="443">
        <f>SUM(N76:N91)</f>
        <v>0</v>
      </c>
      <c r="O92" s="434" t="s">
        <v>191</v>
      </c>
      <c r="P92" s="402" t="str">
        <f>IF(F92&gt;0,7.43/L92," ")</f>
        <v xml:space="preserve"> </v>
      </c>
      <c r="Q92" s="259" t="s">
        <v>192</v>
      </c>
      <c r="R92" s="442" t="str">
        <f t="shared" ref="R92" si="54">IF(J92&gt;0,J92/P92," ")</f>
        <v xml:space="preserve"> </v>
      </c>
      <c r="S92" s="434" t="s">
        <v>193</v>
      </c>
      <c r="T92" s="393" t="str">
        <f t="shared" ref="T92" si="55">IF(D92&gt;0,J92/D92," ")</f>
        <v xml:space="preserve"> </v>
      </c>
      <c r="U92" s="259" t="s">
        <v>194</v>
      </c>
      <c r="V92" s="442" t="str">
        <f t="shared" ref="V92:V93" si="56">IF(D92&gt;0,N92/D92," ")</f>
        <v xml:space="preserve"> </v>
      </c>
      <c r="W92" s="434" t="s">
        <v>195</v>
      </c>
      <c r="X92" s="407" t="str">
        <f t="shared" ref="X92" si="57">IF(D92&gt;0,V92/7.43," ")</f>
        <v xml:space="preserve"> </v>
      </c>
      <c r="Y92" s="261" t="s">
        <v>81</v>
      </c>
      <c r="Z92" s="416"/>
      <c r="AA92" s="417"/>
      <c r="AB92" s="417"/>
      <c r="AC92" s="414">
        <f>SUM(AC76:AC91)</f>
        <v>0</v>
      </c>
      <c r="AD92" s="415" t="str">
        <f>IF(D92&gt;0,AC92/D92," ")</f>
        <v xml:space="preserve"> </v>
      </c>
    </row>
    <row r="93" spans="2:30" ht="4.5" customHeight="1" x14ac:dyDescent="0.2">
      <c r="B93" s="262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 t="str">
        <f t="shared" si="56"/>
        <v xml:space="preserve"> </v>
      </c>
      <c r="W93" s="263"/>
      <c r="X93" s="263"/>
      <c r="Y93" s="265"/>
      <c r="Z93" s="263"/>
      <c r="AA93" s="266"/>
      <c r="AB93" s="266"/>
      <c r="AC93" s="266"/>
      <c r="AD93" s="266"/>
    </row>
    <row r="94" spans="2:30" ht="18.75" customHeight="1" thickBot="1" x14ac:dyDescent="0.25">
      <c r="B94" s="304" t="s">
        <v>196</v>
      </c>
      <c r="C94" s="305"/>
      <c r="D94" s="305"/>
      <c r="E94" s="305"/>
      <c r="F94" s="394" t="str">
        <f>IF(Y74&gt;0,J94/H94," ")</f>
        <v xml:space="preserve"> </v>
      </c>
      <c r="G94" s="247" t="s">
        <v>188</v>
      </c>
      <c r="H94" s="291" t="str">
        <f>IF($Y74&gt;0,SUMIF('[1]Produktion i kg ts'!$V$4:$V$28,$Y74,'[1]Produktion i kg ts'!$T$4:$T$28)/SUMIF('[1]Produktion i kg ts'!$V$4:$V$28,$Y74,'[1]Produktion i kg ts'!$BM$4:$BM$28)," ")</f>
        <v xml:space="preserve"> </v>
      </c>
      <c r="I94" s="248" t="s">
        <v>189</v>
      </c>
      <c r="J94" s="450" t="str">
        <f>IF(Y74&gt;0,R94*P94," ")</f>
        <v xml:space="preserve"> </v>
      </c>
      <c r="K94" s="247" t="s">
        <v>190</v>
      </c>
      <c r="L94" s="292" t="str">
        <f>IF($Y74&gt;0,SUMIF('[1]Produktion i MJ'!$U$4:$U$28,$Y74,'[1]Produktion i MJ'!$S$4:$S$28)/SUMIF('[1]Produktion i kg ts'!$V$4:$V$28,$Y74,'[1]Produktion i kg ts'!$T$4:$T$28)," ")</f>
        <v xml:space="preserve"> </v>
      </c>
      <c r="M94" s="247" t="s">
        <v>132</v>
      </c>
      <c r="N94" s="450" t="str">
        <f>IF(Y74&gt;0,J94*L94," ")</f>
        <v xml:space="preserve"> </v>
      </c>
      <c r="O94" s="448" t="s">
        <v>191</v>
      </c>
      <c r="P94" s="403" t="str">
        <f>IF(Y74&gt;0,7.43/L94," ")</f>
        <v xml:space="preserve"> </v>
      </c>
      <c r="Q94" s="247" t="s">
        <v>192</v>
      </c>
      <c r="R94" s="449" t="str">
        <f>IF($Y74&gt;0,SUMIF('[1]Produktion i FEN (inddata)'!$V$4:$V$28,$Y74,'[1]Produktion i FEN (inddata)'!$T$4:$T$28)," ")</f>
        <v xml:space="preserve"> </v>
      </c>
      <c r="S94" s="448" t="s">
        <v>193</v>
      </c>
      <c r="T94" s="394" t="str">
        <f>IF(Y74&gt;0,J94/D92," ")</f>
        <v xml:space="preserve"> </v>
      </c>
      <c r="U94" s="247" t="s">
        <v>194</v>
      </c>
      <c r="V94" s="447" t="str">
        <f>IF(Y74&gt;0,N94/D92," ")</f>
        <v xml:space="preserve"> </v>
      </c>
      <c r="W94" s="448" t="s">
        <v>195</v>
      </c>
      <c r="X94" s="408" t="str">
        <f>IF(Y74&gt;0,R94/D92," ")</f>
        <v xml:space="preserve"> </v>
      </c>
      <c r="Y94" s="249" t="s">
        <v>81</v>
      </c>
      <c r="Z94" s="250"/>
      <c r="AA94" s="266"/>
      <c r="AB94" s="266"/>
      <c r="AC94" s="266"/>
      <c r="AD94" s="266"/>
    </row>
    <row r="95" spans="2:30" ht="14.25" customHeight="1" thickBot="1" x14ac:dyDescent="0.25">
      <c r="B95" s="244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857" t="s">
        <v>176</v>
      </c>
      <c r="AA95" s="858"/>
      <c r="AB95" s="858"/>
      <c r="AC95" s="858"/>
      <c r="AD95" s="859"/>
    </row>
    <row r="96" spans="2:30" ht="18.75" customHeight="1" thickBot="1" x14ac:dyDescent="0.25">
      <c r="B96" s="837"/>
      <c r="C96" s="838"/>
      <c r="D96" s="838"/>
      <c r="E96" s="838"/>
      <c r="F96" s="428" t="s">
        <v>227</v>
      </c>
      <c r="G96" s="833" t="s">
        <v>177</v>
      </c>
      <c r="H96" s="833"/>
      <c r="I96" s="834"/>
      <c r="J96" s="856" t="s">
        <v>178</v>
      </c>
      <c r="K96" s="853"/>
      <c r="L96" s="838" t="s">
        <v>177</v>
      </c>
      <c r="M96" s="838"/>
      <c r="N96" s="838"/>
      <c r="O96" s="856" t="s">
        <v>179</v>
      </c>
      <c r="P96" s="853"/>
      <c r="Q96" s="853"/>
      <c r="R96" s="426">
        <f>AC114</f>
        <v>0</v>
      </c>
      <c r="S96" s="856" t="s">
        <v>180</v>
      </c>
      <c r="T96" s="853"/>
      <c r="U96" s="426" t="str">
        <f>AD114</f>
        <v xml:space="preserve"> </v>
      </c>
      <c r="V96" s="853" t="s">
        <v>181</v>
      </c>
      <c r="W96" s="853"/>
      <c r="X96" s="853"/>
      <c r="Y96" s="427"/>
      <c r="Z96" s="293"/>
      <c r="AA96" s="854" t="s">
        <v>182</v>
      </c>
      <c r="AB96" s="854" t="s">
        <v>183</v>
      </c>
      <c r="AC96" s="854" t="s">
        <v>184</v>
      </c>
      <c r="AD96" s="854" t="s">
        <v>185</v>
      </c>
    </row>
    <row r="97" spans="2:30" ht="3.75" customHeight="1" thickBot="1" x14ac:dyDescent="0.25">
      <c r="B97" s="495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7"/>
      <c r="Z97" s="294"/>
      <c r="AA97" s="855"/>
      <c r="AB97" s="855"/>
      <c r="AC97" s="855"/>
      <c r="AD97" s="855"/>
    </row>
    <row r="98" spans="2:30" ht="26.25" customHeight="1" x14ac:dyDescent="0.2">
      <c r="B98" s="267" t="s">
        <v>186</v>
      </c>
      <c r="C98" s="275"/>
      <c r="D98" s="276"/>
      <c r="E98" s="268" t="s">
        <v>187</v>
      </c>
      <c r="F98" s="282"/>
      <c r="G98" s="269" t="s">
        <v>188</v>
      </c>
      <c r="H98" s="285"/>
      <c r="I98" s="270" t="s">
        <v>189</v>
      </c>
      <c r="J98" s="451">
        <f>F98*H98</f>
        <v>0</v>
      </c>
      <c r="K98" s="269" t="s">
        <v>190</v>
      </c>
      <c r="L98" s="288"/>
      <c r="M98" s="269" t="s">
        <v>132</v>
      </c>
      <c r="N98" s="440">
        <f>J98*L98</f>
        <v>0</v>
      </c>
      <c r="O98" s="432" t="s">
        <v>191</v>
      </c>
      <c r="P98" s="399" t="str">
        <f>IF(L98&gt;0,7.43/L98," ")</f>
        <v xml:space="preserve"> </v>
      </c>
      <c r="Q98" s="269" t="s">
        <v>192</v>
      </c>
      <c r="R98" s="440" t="str">
        <f>IF(J98&gt;0,J98/P98," ")</f>
        <v xml:space="preserve"> </v>
      </c>
      <c r="S98" s="432" t="s">
        <v>193</v>
      </c>
      <c r="T98" s="397" t="str">
        <f>IF(J98&gt;0,J98/D98," ")</f>
        <v xml:space="preserve"> </v>
      </c>
      <c r="U98" s="269" t="s">
        <v>194</v>
      </c>
      <c r="V98" s="440" t="str">
        <f>IF(L98&gt;0,N98/D98," ")</f>
        <v xml:space="preserve"> </v>
      </c>
      <c r="W98" s="432" t="s">
        <v>195</v>
      </c>
      <c r="X98" s="404" t="str">
        <f>IF(L98&gt;0,V98/7.43," ")</f>
        <v xml:space="preserve"> </v>
      </c>
      <c r="Y98" s="271" t="s">
        <v>81</v>
      </c>
      <c r="Z98" s="295"/>
      <c r="AA98" s="296"/>
      <c r="AB98" s="297"/>
      <c r="AC98" s="409" t="str">
        <f>IF(AB98&gt;0,AB98-AA98," ")</f>
        <v xml:space="preserve"> </v>
      </c>
      <c r="AD98" s="418" t="str">
        <f>IF(AB98&gt;0,AC98/D98," ")</f>
        <v xml:space="preserve"> </v>
      </c>
    </row>
    <row r="99" spans="2:30" ht="26.25" customHeight="1" x14ac:dyDescent="0.2">
      <c r="B99" s="272" t="s">
        <v>186</v>
      </c>
      <c r="C99" s="277"/>
      <c r="D99" s="278"/>
      <c r="E99" s="273" t="str">
        <f>IF(D99&gt;0,E98," ")</f>
        <v xml:space="preserve"> </v>
      </c>
      <c r="F99" s="283"/>
      <c r="G99" s="273" t="str">
        <f>IF(F99&gt;0,G98," ")</f>
        <v xml:space="preserve"> </v>
      </c>
      <c r="H99" s="286"/>
      <c r="I99" s="273" t="str">
        <f>IF(H99&gt;0,I98," ")</f>
        <v xml:space="preserve"> </v>
      </c>
      <c r="J99" s="499" t="str">
        <f>IF(F99&gt;0,F99*H99," ")</f>
        <v xml:space="preserve"> </v>
      </c>
      <c r="K99" s="273" t="str">
        <f>IF(H99&gt;0,K98," ")</f>
        <v xml:space="preserve"> </v>
      </c>
      <c r="L99" s="289"/>
      <c r="M99" s="273" t="str">
        <f>IF(L99&gt;0,M98," ")</f>
        <v xml:space="preserve"> </v>
      </c>
      <c r="N99" s="441" t="str">
        <f>IF(H99&gt;0,J99*L99," ")</f>
        <v xml:space="preserve"> </v>
      </c>
      <c r="O99" s="433" t="str">
        <f>IF(L99&gt;0,O98," ")</f>
        <v xml:space="preserve"> </v>
      </c>
      <c r="P99" s="400" t="str">
        <f t="shared" ref="P99:P103" si="58">IF(L99&gt;0,7.43/L99," ")</f>
        <v xml:space="preserve"> </v>
      </c>
      <c r="Q99" s="273" t="str">
        <f>IF(L99&gt;0,Q98," ")</f>
        <v xml:space="preserve"> </v>
      </c>
      <c r="R99" s="441" t="str">
        <f>IF(H99&gt;0,J99/P99," ")</f>
        <v xml:space="preserve"> </v>
      </c>
      <c r="S99" s="433" t="str">
        <f>IF(H99&gt;0,S98," ")</f>
        <v xml:space="preserve"> </v>
      </c>
      <c r="T99" s="398" t="str">
        <f>IF(H99&gt;0,J99/D99," ")</f>
        <v xml:space="preserve"> </v>
      </c>
      <c r="U99" s="273" t="str">
        <f>IF(H99&gt;0,U98," ")</f>
        <v xml:space="preserve"> </v>
      </c>
      <c r="V99" s="441" t="str">
        <f t="shared" ref="V99:V113" si="59">IF(L99&gt;0,N99/D99," ")</f>
        <v xml:space="preserve"> </v>
      </c>
      <c r="W99" s="433" t="str">
        <f>IF(L99&gt;0,W98," ")</f>
        <v xml:space="preserve"> </v>
      </c>
      <c r="X99" s="405" t="str">
        <f t="shared" ref="X99:X113" si="60">IF(L99&gt;0,V99/7.43," ")</f>
        <v xml:space="preserve"> </v>
      </c>
      <c r="Y99" s="425" t="str">
        <f>IF(L99&gt;0,Y98," ")</f>
        <v xml:space="preserve"> </v>
      </c>
      <c r="Z99" s="298"/>
      <c r="AA99" s="299"/>
      <c r="AB99" s="300"/>
      <c r="AC99" s="410" t="str">
        <f>IF(AB99&gt;0,AB99-AA99," ")</f>
        <v xml:space="preserve"> </v>
      </c>
      <c r="AD99" s="411" t="str">
        <f t="shared" ref="AD99:AD113" si="61">IF(AB99&gt;0,AC99/D99," ")</f>
        <v xml:space="preserve"> </v>
      </c>
    </row>
    <row r="100" spans="2:30" ht="26.25" customHeight="1" x14ac:dyDescent="0.2">
      <c r="B100" s="272" t="s">
        <v>186</v>
      </c>
      <c r="C100" s="279"/>
      <c r="D100" s="278"/>
      <c r="E100" s="273" t="str">
        <f>IF(D100&gt;0,E98," ")</f>
        <v xml:space="preserve"> </v>
      </c>
      <c r="F100" s="283"/>
      <c r="G100" s="273" t="str">
        <f>IF(F100&gt;0,G98," ")</f>
        <v xml:space="preserve"> </v>
      </c>
      <c r="H100" s="286"/>
      <c r="I100" s="273" t="str">
        <f>IF(H100&gt;0,I98," ")</f>
        <v xml:space="preserve"> </v>
      </c>
      <c r="J100" s="499" t="str">
        <f t="shared" ref="J100:J113" si="62">IF(F100&gt;0,F100*H100," ")</f>
        <v xml:space="preserve"> </v>
      </c>
      <c r="K100" s="273" t="str">
        <f>IF(H100&gt;0,K98," ")</f>
        <v xml:space="preserve"> </v>
      </c>
      <c r="L100" s="289"/>
      <c r="M100" s="273" t="str">
        <f>IF(L100&gt;0,M98," ")</f>
        <v xml:space="preserve"> </v>
      </c>
      <c r="N100" s="441" t="str">
        <f t="shared" ref="N100:N113" si="63">IF(H100&gt;0,J100*L100," ")</f>
        <v xml:space="preserve"> </v>
      </c>
      <c r="O100" s="433" t="str">
        <f>IF(L100&gt;0,O98," ")</f>
        <v xml:space="preserve"> </v>
      </c>
      <c r="P100" s="400" t="str">
        <f t="shared" si="58"/>
        <v xml:space="preserve"> </v>
      </c>
      <c r="Q100" s="273" t="str">
        <f>IF(L100&gt;0,Q98," ")</f>
        <v xml:space="preserve"> </v>
      </c>
      <c r="R100" s="441" t="str">
        <f t="shared" ref="R100:R113" si="64">IF(H100&gt;0,J100/P100," ")</f>
        <v xml:space="preserve"> </v>
      </c>
      <c r="S100" s="433" t="str">
        <f>IF(H100&gt;0,S98," ")</f>
        <v xml:space="preserve"> </v>
      </c>
      <c r="T100" s="398" t="str">
        <f t="shared" ref="T100:T113" si="65">IF(H100&gt;0,J100/D100," ")</f>
        <v xml:space="preserve"> </v>
      </c>
      <c r="U100" s="273" t="str">
        <f>IF(H100&gt;0,U98," ")</f>
        <v xml:space="preserve"> </v>
      </c>
      <c r="V100" s="441" t="str">
        <f t="shared" si="59"/>
        <v xml:space="preserve"> </v>
      </c>
      <c r="W100" s="433" t="str">
        <f>IF(L100&gt;0,W98," ")</f>
        <v xml:space="preserve"> </v>
      </c>
      <c r="X100" s="405" t="str">
        <f t="shared" si="60"/>
        <v xml:space="preserve"> </v>
      </c>
      <c r="Y100" s="425" t="str">
        <f>IF(L100&gt;0,Y98," ")</f>
        <v xml:space="preserve"> </v>
      </c>
      <c r="Z100" s="298"/>
      <c r="AA100" s="299"/>
      <c r="AB100" s="300"/>
      <c r="AC100" s="410" t="str">
        <f t="shared" ref="AC100:AC113" si="66">IF(AB100&gt;0,AB100-AA100," ")</f>
        <v xml:space="preserve"> </v>
      </c>
      <c r="AD100" s="411" t="str">
        <f t="shared" si="61"/>
        <v xml:space="preserve"> </v>
      </c>
    </row>
    <row r="101" spans="2:30" ht="26.25" customHeight="1" x14ac:dyDescent="0.2">
      <c r="B101" s="272" t="s">
        <v>186</v>
      </c>
      <c r="C101" s="279"/>
      <c r="D101" s="278"/>
      <c r="E101" s="273" t="str">
        <f>IF(D101&gt;0,E98," ")</f>
        <v xml:space="preserve"> </v>
      </c>
      <c r="F101" s="283"/>
      <c r="G101" s="273" t="str">
        <f>IF(F101&gt;0,G98," ")</f>
        <v xml:space="preserve"> </v>
      </c>
      <c r="H101" s="286"/>
      <c r="I101" s="273" t="str">
        <f>IF(H101&gt;0,I98," ")</f>
        <v xml:space="preserve"> </v>
      </c>
      <c r="J101" s="499" t="str">
        <f t="shared" si="62"/>
        <v xml:space="preserve"> </v>
      </c>
      <c r="K101" s="273" t="str">
        <f>IF(H101&gt;0,K98," ")</f>
        <v xml:space="preserve"> </v>
      </c>
      <c r="L101" s="289"/>
      <c r="M101" s="273" t="str">
        <f>IF(L101&gt;0,M98," ")</f>
        <v xml:space="preserve"> </v>
      </c>
      <c r="N101" s="441" t="str">
        <f t="shared" si="63"/>
        <v xml:space="preserve"> </v>
      </c>
      <c r="O101" s="433" t="str">
        <f>IF(L101&gt;0,O98," ")</f>
        <v xml:space="preserve"> </v>
      </c>
      <c r="P101" s="400" t="str">
        <f t="shared" si="58"/>
        <v xml:space="preserve"> </v>
      </c>
      <c r="Q101" s="273" t="str">
        <f>IF(L101&gt;0,Q98," ")</f>
        <v xml:space="preserve"> </v>
      </c>
      <c r="R101" s="441" t="str">
        <f t="shared" si="64"/>
        <v xml:space="preserve"> </v>
      </c>
      <c r="S101" s="433" t="str">
        <f>IF(H101&gt;0,S98," ")</f>
        <v xml:space="preserve"> </v>
      </c>
      <c r="T101" s="398" t="str">
        <f t="shared" si="65"/>
        <v xml:space="preserve"> </v>
      </c>
      <c r="U101" s="273" t="str">
        <f>IF(H101&gt;0,U98," ")</f>
        <v xml:space="preserve"> </v>
      </c>
      <c r="V101" s="441" t="str">
        <f t="shared" si="59"/>
        <v xml:space="preserve"> </v>
      </c>
      <c r="W101" s="433" t="str">
        <f>IF(L101&gt;0,W98," ")</f>
        <v xml:space="preserve"> </v>
      </c>
      <c r="X101" s="405" t="str">
        <f t="shared" si="60"/>
        <v xml:space="preserve"> </v>
      </c>
      <c r="Y101" s="425" t="str">
        <f>IF(L101&gt;0,Y98," ")</f>
        <v xml:space="preserve"> </v>
      </c>
      <c r="Z101" s="298"/>
      <c r="AA101" s="299"/>
      <c r="AB101" s="300"/>
      <c r="AC101" s="410" t="str">
        <f t="shared" si="66"/>
        <v xml:space="preserve"> </v>
      </c>
      <c r="AD101" s="411" t="str">
        <f t="shared" si="61"/>
        <v xml:space="preserve"> </v>
      </c>
    </row>
    <row r="102" spans="2:30" ht="26.25" customHeight="1" x14ac:dyDescent="0.2">
      <c r="B102" s="272" t="s">
        <v>186</v>
      </c>
      <c r="C102" s="277"/>
      <c r="D102" s="278"/>
      <c r="E102" s="273" t="str">
        <f>IF(D102&gt;0,E98," ")</f>
        <v xml:space="preserve"> </v>
      </c>
      <c r="F102" s="283"/>
      <c r="G102" s="273" t="str">
        <f>IF(F102&gt;0,G98," ")</f>
        <v xml:space="preserve"> </v>
      </c>
      <c r="H102" s="286"/>
      <c r="I102" s="273" t="str">
        <f>IF(H102&gt;0,I98," ")</f>
        <v xml:space="preserve"> </v>
      </c>
      <c r="J102" s="499" t="str">
        <f t="shared" si="62"/>
        <v xml:space="preserve"> </v>
      </c>
      <c r="K102" s="273" t="str">
        <f>IF(H102&gt;0,K98," ")</f>
        <v xml:space="preserve"> </v>
      </c>
      <c r="L102" s="289"/>
      <c r="M102" s="273" t="str">
        <f>IF(L102&gt;0,M98," ")</f>
        <v xml:space="preserve"> </v>
      </c>
      <c r="N102" s="441" t="str">
        <f t="shared" si="63"/>
        <v xml:space="preserve"> </v>
      </c>
      <c r="O102" s="433" t="str">
        <f>IF(L102&gt;0,O98," ")</f>
        <v xml:space="preserve"> </v>
      </c>
      <c r="P102" s="400" t="str">
        <f t="shared" si="58"/>
        <v xml:space="preserve"> </v>
      </c>
      <c r="Q102" s="273" t="str">
        <f>IF(L102&gt;0,Q98," ")</f>
        <v xml:space="preserve"> </v>
      </c>
      <c r="R102" s="441" t="str">
        <f t="shared" si="64"/>
        <v xml:space="preserve"> </v>
      </c>
      <c r="S102" s="433" t="str">
        <f>IF(H102&gt;0,S98," ")</f>
        <v xml:space="preserve"> </v>
      </c>
      <c r="T102" s="398" t="str">
        <f t="shared" si="65"/>
        <v xml:space="preserve"> </v>
      </c>
      <c r="U102" s="273" t="str">
        <f>IF(H102&gt;0,U98," ")</f>
        <v xml:space="preserve"> </v>
      </c>
      <c r="V102" s="441" t="str">
        <f t="shared" si="59"/>
        <v xml:space="preserve"> </v>
      </c>
      <c r="W102" s="433" t="str">
        <f>IF(L102&gt;0,W98," ")</f>
        <v xml:space="preserve"> </v>
      </c>
      <c r="X102" s="405" t="str">
        <f t="shared" si="60"/>
        <v xml:space="preserve"> </v>
      </c>
      <c r="Y102" s="425" t="str">
        <f>IF(L102&gt;0,Y98," ")</f>
        <v xml:space="preserve"> </v>
      </c>
      <c r="Z102" s="298"/>
      <c r="AA102" s="299"/>
      <c r="AB102" s="300"/>
      <c r="AC102" s="410" t="str">
        <f t="shared" si="66"/>
        <v xml:space="preserve"> </v>
      </c>
      <c r="AD102" s="411" t="str">
        <f t="shared" si="61"/>
        <v xml:space="preserve"> </v>
      </c>
    </row>
    <row r="103" spans="2:30" ht="26.25" customHeight="1" x14ac:dyDescent="0.2">
      <c r="B103" s="272" t="s">
        <v>186</v>
      </c>
      <c r="C103" s="279"/>
      <c r="D103" s="278"/>
      <c r="E103" s="273" t="str">
        <f>IF(D103&gt;0,E98," ")</f>
        <v xml:space="preserve"> </v>
      </c>
      <c r="F103" s="283"/>
      <c r="G103" s="273" t="str">
        <f>IF(F103&gt;0,G98," ")</f>
        <v xml:space="preserve"> </v>
      </c>
      <c r="H103" s="286"/>
      <c r="I103" s="273" t="str">
        <f>IF(H103&gt;0,I98," ")</f>
        <v xml:space="preserve"> </v>
      </c>
      <c r="J103" s="499" t="str">
        <f t="shared" si="62"/>
        <v xml:space="preserve"> </v>
      </c>
      <c r="K103" s="273" t="str">
        <f>IF(H103&gt;0,K98," ")</f>
        <v xml:space="preserve"> </v>
      </c>
      <c r="L103" s="289"/>
      <c r="M103" s="273" t="str">
        <f>IF(L103&gt;0,M98," ")</f>
        <v xml:space="preserve"> </v>
      </c>
      <c r="N103" s="441" t="str">
        <f t="shared" si="63"/>
        <v xml:space="preserve"> </v>
      </c>
      <c r="O103" s="433" t="str">
        <f>IF(L103&gt;0,O98," ")</f>
        <v xml:space="preserve"> </v>
      </c>
      <c r="P103" s="400" t="str">
        <f t="shared" si="58"/>
        <v xml:space="preserve"> </v>
      </c>
      <c r="Q103" s="273" t="str">
        <f>IF(L103&gt;0,Q98," ")</f>
        <v xml:space="preserve"> </v>
      </c>
      <c r="R103" s="441" t="str">
        <f t="shared" si="64"/>
        <v xml:space="preserve"> </v>
      </c>
      <c r="S103" s="433" t="str">
        <f>IF(H103&gt;0,S98," ")</f>
        <v xml:space="preserve"> </v>
      </c>
      <c r="T103" s="398" t="str">
        <f t="shared" si="65"/>
        <v xml:space="preserve"> </v>
      </c>
      <c r="U103" s="273" t="str">
        <f>IF(H103&gt;0,U98," ")</f>
        <v xml:space="preserve"> </v>
      </c>
      <c r="V103" s="441" t="str">
        <f t="shared" si="59"/>
        <v xml:space="preserve"> </v>
      </c>
      <c r="W103" s="433" t="str">
        <f>IF(L103&gt;0,W98," ")</f>
        <v xml:space="preserve"> </v>
      </c>
      <c r="X103" s="405" t="str">
        <f t="shared" si="60"/>
        <v xml:space="preserve"> </v>
      </c>
      <c r="Y103" s="425" t="str">
        <f>IF(L103&gt;0,Y98," ")</f>
        <v xml:space="preserve"> </v>
      </c>
      <c r="Z103" s="298"/>
      <c r="AA103" s="299"/>
      <c r="AB103" s="300"/>
      <c r="AC103" s="410" t="str">
        <f t="shared" si="66"/>
        <v xml:space="preserve"> </v>
      </c>
      <c r="AD103" s="411" t="str">
        <f t="shared" si="61"/>
        <v xml:space="preserve"> </v>
      </c>
    </row>
    <row r="104" spans="2:30" ht="26.25" customHeight="1" x14ac:dyDescent="0.2">
      <c r="B104" s="272" t="s">
        <v>186</v>
      </c>
      <c r="C104" s="279"/>
      <c r="D104" s="278"/>
      <c r="E104" s="273" t="str">
        <f>IF(D104&gt;0,E98," ")</f>
        <v xml:space="preserve"> </v>
      </c>
      <c r="F104" s="283"/>
      <c r="G104" s="273" t="str">
        <f>IF(F104&gt;0,G98," ")</f>
        <v xml:space="preserve"> </v>
      </c>
      <c r="H104" s="286"/>
      <c r="I104" s="273" t="str">
        <f>IF(H104&gt;0,I98," ")</f>
        <v xml:space="preserve"> </v>
      </c>
      <c r="J104" s="499" t="str">
        <f t="shared" si="62"/>
        <v xml:space="preserve"> </v>
      </c>
      <c r="K104" s="273" t="str">
        <f>IF(H104&gt;0,K98," ")</f>
        <v xml:space="preserve"> </v>
      </c>
      <c r="L104" s="289"/>
      <c r="M104" s="273" t="str">
        <f>IF(L104&gt;0,M98," ")</f>
        <v xml:space="preserve"> </v>
      </c>
      <c r="N104" s="441" t="str">
        <f t="shared" si="63"/>
        <v xml:space="preserve"> </v>
      </c>
      <c r="O104" s="433" t="str">
        <f>IF(L104&gt;0,O98," ")</f>
        <v xml:space="preserve"> </v>
      </c>
      <c r="P104" s="400" t="str">
        <f>IF(L104&gt;0,7.43/L104," ")</f>
        <v xml:space="preserve"> </v>
      </c>
      <c r="Q104" s="273" t="str">
        <f>IF(L104&gt;0,Q98," ")</f>
        <v xml:space="preserve"> </v>
      </c>
      <c r="R104" s="441" t="str">
        <f t="shared" si="64"/>
        <v xml:space="preserve"> </v>
      </c>
      <c r="S104" s="433" t="str">
        <f>IF(H104&gt;0,S98," ")</f>
        <v xml:space="preserve"> </v>
      </c>
      <c r="T104" s="398" t="str">
        <f t="shared" si="65"/>
        <v xml:space="preserve"> </v>
      </c>
      <c r="U104" s="273" t="str">
        <f>IF(H104&gt;0,U98," ")</f>
        <v xml:space="preserve"> </v>
      </c>
      <c r="V104" s="441" t="str">
        <f t="shared" si="59"/>
        <v xml:space="preserve"> </v>
      </c>
      <c r="W104" s="433" t="str">
        <f>IF(L104&gt;0,W98," ")</f>
        <v xml:space="preserve"> </v>
      </c>
      <c r="X104" s="405" t="str">
        <f t="shared" si="60"/>
        <v xml:space="preserve"> </v>
      </c>
      <c r="Y104" s="425" t="str">
        <f>IF(L104&gt;0,Y98," ")</f>
        <v xml:space="preserve"> </v>
      </c>
      <c r="Z104" s="298"/>
      <c r="AA104" s="299"/>
      <c r="AB104" s="300"/>
      <c r="AC104" s="410" t="str">
        <f t="shared" si="66"/>
        <v xml:space="preserve"> </v>
      </c>
      <c r="AD104" s="411" t="str">
        <f t="shared" si="61"/>
        <v xml:space="preserve"> </v>
      </c>
    </row>
    <row r="105" spans="2:30" ht="26.25" customHeight="1" x14ac:dyDescent="0.2">
      <c r="B105" s="272" t="s">
        <v>186</v>
      </c>
      <c r="C105" s="279"/>
      <c r="D105" s="278"/>
      <c r="E105" s="273" t="str">
        <f>IF(D105&gt;0,E98," ")</f>
        <v xml:space="preserve"> </v>
      </c>
      <c r="F105" s="283"/>
      <c r="G105" s="273" t="str">
        <f>IF(F105&gt;0,G98," ")</f>
        <v xml:space="preserve"> </v>
      </c>
      <c r="H105" s="286"/>
      <c r="I105" s="273" t="str">
        <f>IF(H105&gt;0,I98," ")</f>
        <v xml:space="preserve"> </v>
      </c>
      <c r="J105" s="499" t="str">
        <f t="shared" si="62"/>
        <v xml:space="preserve"> </v>
      </c>
      <c r="K105" s="273" t="str">
        <f>IF(H105&gt;0,K98," ")</f>
        <v xml:space="preserve"> </v>
      </c>
      <c r="L105" s="289"/>
      <c r="M105" s="273" t="str">
        <f>IF(L105&gt;0,M98," ")</f>
        <v xml:space="preserve"> </v>
      </c>
      <c r="N105" s="441" t="str">
        <f t="shared" si="63"/>
        <v xml:space="preserve"> </v>
      </c>
      <c r="O105" s="433" t="str">
        <f>IF(L105&gt;0,O98," ")</f>
        <v xml:space="preserve"> </v>
      </c>
      <c r="P105" s="400" t="str">
        <f t="shared" ref="P105:P110" si="67">IF(L105&gt;0,7.43/L105," ")</f>
        <v xml:space="preserve"> </v>
      </c>
      <c r="Q105" s="273" t="str">
        <f>IF(L105&gt;0,Q98," ")</f>
        <v xml:space="preserve"> </v>
      </c>
      <c r="R105" s="441" t="str">
        <f t="shared" si="64"/>
        <v xml:space="preserve"> </v>
      </c>
      <c r="S105" s="433" t="str">
        <f>IF(H105&gt;0,S98," ")</f>
        <v xml:space="preserve"> </v>
      </c>
      <c r="T105" s="398" t="str">
        <f t="shared" si="65"/>
        <v xml:space="preserve"> </v>
      </c>
      <c r="U105" s="273" t="str">
        <f>IF(H105&gt;0,U98," ")</f>
        <v xml:space="preserve"> </v>
      </c>
      <c r="V105" s="441" t="str">
        <f t="shared" si="59"/>
        <v xml:space="preserve"> </v>
      </c>
      <c r="W105" s="433" t="str">
        <f>IF(L105&gt;0,W98," ")</f>
        <v xml:space="preserve"> </v>
      </c>
      <c r="X105" s="405" t="str">
        <f t="shared" si="60"/>
        <v xml:space="preserve"> </v>
      </c>
      <c r="Y105" s="425" t="str">
        <f>IF(L105&gt;0,Y98," ")</f>
        <v xml:space="preserve"> </v>
      </c>
      <c r="Z105" s="298"/>
      <c r="AA105" s="299"/>
      <c r="AB105" s="300"/>
      <c r="AC105" s="410" t="str">
        <f t="shared" si="66"/>
        <v xml:space="preserve"> </v>
      </c>
      <c r="AD105" s="411" t="str">
        <f t="shared" si="61"/>
        <v xml:space="preserve"> </v>
      </c>
    </row>
    <row r="106" spans="2:30" ht="26.25" customHeight="1" x14ac:dyDescent="0.2">
      <c r="B106" s="272" t="s">
        <v>186</v>
      </c>
      <c r="C106" s="279"/>
      <c r="D106" s="278"/>
      <c r="E106" s="273" t="str">
        <f>IF(D106&gt;0,E98," ")</f>
        <v xml:space="preserve"> </v>
      </c>
      <c r="F106" s="283"/>
      <c r="G106" s="273" t="str">
        <f>IF(F106&gt;0,G98," ")</f>
        <v xml:space="preserve"> </v>
      </c>
      <c r="H106" s="286"/>
      <c r="I106" s="273" t="str">
        <f>IF(H106&gt;0,I98," ")</f>
        <v xml:space="preserve"> </v>
      </c>
      <c r="J106" s="499" t="str">
        <f t="shared" si="62"/>
        <v xml:space="preserve"> </v>
      </c>
      <c r="K106" s="273" t="str">
        <f>IF(H106&gt;0,K98," ")</f>
        <v xml:space="preserve"> </v>
      </c>
      <c r="L106" s="289"/>
      <c r="M106" s="273" t="str">
        <f>IF(L106&gt;0,M98," ")</f>
        <v xml:space="preserve"> </v>
      </c>
      <c r="N106" s="441" t="str">
        <f t="shared" si="63"/>
        <v xml:space="preserve"> </v>
      </c>
      <c r="O106" s="433" t="str">
        <f>IF(L106&gt;0,O98," ")</f>
        <v xml:space="preserve"> </v>
      </c>
      <c r="P106" s="400" t="str">
        <f t="shared" si="67"/>
        <v xml:space="preserve"> </v>
      </c>
      <c r="Q106" s="273" t="str">
        <f>IF(L106&gt;0,Q98," ")</f>
        <v xml:space="preserve"> </v>
      </c>
      <c r="R106" s="441" t="str">
        <f t="shared" si="64"/>
        <v xml:space="preserve"> </v>
      </c>
      <c r="S106" s="433" t="str">
        <f>IF(H106&gt;0,S98," ")</f>
        <v xml:space="preserve"> </v>
      </c>
      <c r="T106" s="398" t="str">
        <f t="shared" si="65"/>
        <v xml:space="preserve"> </v>
      </c>
      <c r="U106" s="273" t="str">
        <f>IF(H106&gt;0,U98," ")</f>
        <v xml:space="preserve"> </v>
      </c>
      <c r="V106" s="441" t="str">
        <f t="shared" si="59"/>
        <v xml:space="preserve"> </v>
      </c>
      <c r="W106" s="433" t="str">
        <f>IF(L106&gt;0,W98," ")</f>
        <v xml:space="preserve"> </v>
      </c>
      <c r="X106" s="405" t="str">
        <f t="shared" si="60"/>
        <v xml:space="preserve"> </v>
      </c>
      <c r="Y106" s="425" t="str">
        <f>IF(L106&gt;0,Y98," ")</f>
        <v xml:space="preserve"> </v>
      </c>
      <c r="Z106" s="298"/>
      <c r="AA106" s="299"/>
      <c r="AB106" s="300"/>
      <c r="AC106" s="410" t="str">
        <f t="shared" si="66"/>
        <v xml:space="preserve"> </v>
      </c>
      <c r="AD106" s="411" t="str">
        <f t="shared" si="61"/>
        <v xml:space="preserve"> </v>
      </c>
    </row>
    <row r="107" spans="2:30" ht="26.25" customHeight="1" x14ac:dyDescent="0.2">
      <c r="B107" s="272" t="s">
        <v>186</v>
      </c>
      <c r="C107" s="277"/>
      <c r="D107" s="278"/>
      <c r="E107" s="273" t="str">
        <f>IF(D107&gt;0,E98," ")</f>
        <v xml:space="preserve"> </v>
      </c>
      <c r="F107" s="283"/>
      <c r="G107" s="273" t="str">
        <f>IF(F107&gt;0,G98," ")</f>
        <v xml:space="preserve"> </v>
      </c>
      <c r="H107" s="286"/>
      <c r="I107" s="273" t="str">
        <f>IF(H107&gt;0,I98," ")</f>
        <v xml:space="preserve"> </v>
      </c>
      <c r="J107" s="499" t="str">
        <f t="shared" si="62"/>
        <v xml:space="preserve"> </v>
      </c>
      <c r="K107" s="273" t="str">
        <f>IF(H107&gt;0,K98," ")</f>
        <v xml:space="preserve"> </v>
      </c>
      <c r="L107" s="289"/>
      <c r="M107" s="273" t="str">
        <f>IF(L107&gt;0,M98," ")</f>
        <v xml:space="preserve"> </v>
      </c>
      <c r="N107" s="441" t="str">
        <f t="shared" si="63"/>
        <v xml:space="preserve"> </v>
      </c>
      <c r="O107" s="433" t="str">
        <f>IF(L107&gt;0,O98," ")</f>
        <v xml:space="preserve"> </v>
      </c>
      <c r="P107" s="400" t="str">
        <f t="shared" si="67"/>
        <v xml:space="preserve"> </v>
      </c>
      <c r="Q107" s="273" t="str">
        <f>IF(L107&gt;0,Q98," ")</f>
        <v xml:space="preserve"> </v>
      </c>
      <c r="R107" s="441" t="str">
        <f t="shared" si="64"/>
        <v xml:space="preserve"> </v>
      </c>
      <c r="S107" s="433" t="str">
        <f>IF(H107&gt;0,S98," ")</f>
        <v xml:space="preserve"> </v>
      </c>
      <c r="T107" s="398" t="str">
        <f t="shared" si="65"/>
        <v xml:space="preserve"> </v>
      </c>
      <c r="U107" s="273" t="str">
        <f>IF(H107&gt;0,U98," ")</f>
        <v xml:space="preserve"> </v>
      </c>
      <c r="V107" s="441" t="str">
        <f t="shared" si="59"/>
        <v xml:space="preserve"> </v>
      </c>
      <c r="W107" s="433" t="str">
        <f>IF(L107&gt;0,W98," ")</f>
        <v xml:space="preserve"> </v>
      </c>
      <c r="X107" s="405" t="str">
        <f t="shared" si="60"/>
        <v xml:space="preserve"> </v>
      </c>
      <c r="Y107" s="425" t="str">
        <f>IF(L107&gt;0,Y98," ")</f>
        <v xml:space="preserve"> </v>
      </c>
      <c r="Z107" s="298"/>
      <c r="AA107" s="299"/>
      <c r="AB107" s="300"/>
      <c r="AC107" s="410" t="str">
        <f t="shared" si="66"/>
        <v xml:space="preserve"> </v>
      </c>
      <c r="AD107" s="411" t="str">
        <f t="shared" si="61"/>
        <v xml:space="preserve"> </v>
      </c>
    </row>
    <row r="108" spans="2:30" ht="26.25" customHeight="1" x14ac:dyDescent="0.2">
      <c r="B108" s="272" t="s">
        <v>186</v>
      </c>
      <c r="C108" s="279"/>
      <c r="D108" s="278"/>
      <c r="E108" s="273" t="str">
        <f>IF(D108&gt;0,E98," ")</f>
        <v xml:space="preserve"> </v>
      </c>
      <c r="F108" s="283"/>
      <c r="G108" s="273" t="str">
        <f>IF(F108&gt;0,G98," ")</f>
        <v xml:space="preserve"> </v>
      </c>
      <c r="H108" s="286"/>
      <c r="I108" s="273" t="str">
        <f>IF(H108&gt;0,I98," ")</f>
        <v xml:space="preserve"> </v>
      </c>
      <c r="J108" s="499" t="str">
        <f t="shared" si="62"/>
        <v xml:space="preserve"> </v>
      </c>
      <c r="K108" s="273" t="str">
        <f>IF(H108&gt;0,K98," ")</f>
        <v xml:space="preserve"> </v>
      </c>
      <c r="L108" s="289"/>
      <c r="M108" s="273" t="str">
        <f>IF(L108&gt;0,M98," ")</f>
        <v xml:space="preserve"> </v>
      </c>
      <c r="N108" s="441" t="str">
        <f t="shared" si="63"/>
        <v xml:space="preserve"> </v>
      </c>
      <c r="O108" s="433" t="str">
        <f>IF(L108&gt;0,O98," ")</f>
        <v xml:space="preserve"> </v>
      </c>
      <c r="P108" s="400" t="str">
        <f t="shared" si="67"/>
        <v xml:space="preserve"> </v>
      </c>
      <c r="Q108" s="273" t="str">
        <f>IF(L108&gt;0,Q98," ")</f>
        <v xml:space="preserve"> </v>
      </c>
      <c r="R108" s="441" t="str">
        <f t="shared" si="64"/>
        <v xml:space="preserve"> </v>
      </c>
      <c r="S108" s="433" t="str">
        <f>IF(H108&gt;0,S98," ")</f>
        <v xml:space="preserve"> </v>
      </c>
      <c r="T108" s="398" t="str">
        <f t="shared" si="65"/>
        <v xml:space="preserve"> </v>
      </c>
      <c r="U108" s="273" t="str">
        <f>IF(H108&gt;0,U98," ")</f>
        <v xml:space="preserve"> </v>
      </c>
      <c r="V108" s="441" t="str">
        <f t="shared" si="59"/>
        <v xml:space="preserve"> </v>
      </c>
      <c r="W108" s="433" t="str">
        <f>IF(L108&gt;0,W98," ")</f>
        <v xml:space="preserve"> </v>
      </c>
      <c r="X108" s="405" t="str">
        <f t="shared" si="60"/>
        <v xml:space="preserve"> </v>
      </c>
      <c r="Y108" s="425" t="str">
        <f>IF(L108&gt;0,Y98," ")</f>
        <v xml:space="preserve"> </v>
      </c>
      <c r="Z108" s="298"/>
      <c r="AA108" s="299"/>
      <c r="AB108" s="300"/>
      <c r="AC108" s="410" t="str">
        <f t="shared" si="66"/>
        <v xml:space="preserve"> </v>
      </c>
      <c r="AD108" s="411" t="str">
        <f t="shared" si="61"/>
        <v xml:space="preserve"> </v>
      </c>
    </row>
    <row r="109" spans="2:30" ht="26.25" customHeight="1" x14ac:dyDescent="0.2">
      <c r="B109" s="272" t="s">
        <v>186</v>
      </c>
      <c r="C109" s="279"/>
      <c r="D109" s="278"/>
      <c r="E109" s="273" t="str">
        <f>IF(D109&gt;0,E98," ")</f>
        <v xml:space="preserve"> </v>
      </c>
      <c r="F109" s="283"/>
      <c r="G109" s="273" t="str">
        <f>IF(F109&gt;0,G98," ")</f>
        <v xml:space="preserve"> </v>
      </c>
      <c r="H109" s="286"/>
      <c r="I109" s="273" t="str">
        <f>IF(H109&gt;0,I98," ")</f>
        <v xml:space="preserve"> </v>
      </c>
      <c r="J109" s="499" t="str">
        <f t="shared" si="62"/>
        <v xml:space="preserve"> </v>
      </c>
      <c r="K109" s="273" t="str">
        <f>IF(H109&gt;0,K98," ")</f>
        <v xml:space="preserve"> </v>
      </c>
      <c r="L109" s="289"/>
      <c r="M109" s="273" t="str">
        <f>IF(L109&gt;0,M98," ")</f>
        <v xml:space="preserve"> </v>
      </c>
      <c r="N109" s="441" t="str">
        <f t="shared" si="63"/>
        <v xml:space="preserve"> </v>
      </c>
      <c r="O109" s="433" t="str">
        <f>IF(L109&gt;0,O98," ")</f>
        <v xml:space="preserve"> </v>
      </c>
      <c r="P109" s="400" t="str">
        <f t="shared" si="67"/>
        <v xml:space="preserve"> </v>
      </c>
      <c r="Q109" s="273" t="str">
        <f>IF(L109&gt;0,Q98," ")</f>
        <v xml:space="preserve"> </v>
      </c>
      <c r="R109" s="441" t="str">
        <f t="shared" si="64"/>
        <v xml:space="preserve"> </v>
      </c>
      <c r="S109" s="433" t="str">
        <f>IF(H109&gt;0,S98," ")</f>
        <v xml:space="preserve"> </v>
      </c>
      <c r="T109" s="398" t="str">
        <f t="shared" si="65"/>
        <v xml:space="preserve"> </v>
      </c>
      <c r="U109" s="273" t="str">
        <f>IF(H109&gt;0,U98," ")</f>
        <v xml:space="preserve"> </v>
      </c>
      <c r="V109" s="441" t="str">
        <f t="shared" si="59"/>
        <v xml:space="preserve"> </v>
      </c>
      <c r="W109" s="433" t="str">
        <f>IF(L109&gt;0,W98," ")</f>
        <v xml:space="preserve"> </v>
      </c>
      <c r="X109" s="405" t="str">
        <f t="shared" si="60"/>
        <v xml:space="preserve"> </v>
      </c>
      <c r="Y109" s="425" t="str">
        <f>IF(L109&gt;0,Y98," ")</f>
        <v xml:space="preserve"> </v>
      </c>
      <c r="Z109" s="298"/>
      <c r="AA109" s="299"/>
      <c r="AB109" s="300"/>
      <c r="AC109" s="410" t="str">
        <f t="shared" si="66"/>
        <v xml:space="preserve"> </v>
      </c>
      <c r="AD109" s="411" t="str">
        <f t="shared" si="61"/>
        <v xml:space="preserve"> </v>
      </c>
    </row>
    <row r="110" spans="2:30" ht="26.25" customHeight="1" x14ac:dyDescent="0.2">
      <c r="B110" s="272" t="s">
        <v>186</v>
      </c>
      <c r="C110" s="279"/>
      <c r="D110" s="278"/>
      <c r="E110" s="273" t="str">
        <f>IF(D110&gt;0,E98," ")</f>
        <v xml:space="preserve"> </v>
      </c>
      <c r="F110" s="283"/>
      <c r="G110" s="273" t="str">
        <f>IF(F110&gt;0,G98," ")</f>
        <v xml:space="preserve"> </v>
      </c>
      <c r="H110" s="286"/>
      <c r="I110" s="273" t="str">
        <f>IF(H110&gt;0,I98," ")</f>
        <v xml:space="preserve"> </v>
      </c>
      <c r="J110" s="499" t="str">
        <f t="shared" si="62"/>
        <v xml:space="preserve"> </v>
      </c>
      <c r="K110" s="273" t="str">
        <f>IF(H110&gt;0,K98," ")</f>
        <v xml:space="preserve"> </v>
      </c>
      <c r="L110" s="289"/>
      <c r="M110" s="273" t="str">
        <f>IF(L110&gt;0,M98," ")</f>
        <v xml:space="preserve"> </v>
      </c>
      <c r="N110" s="441" t="str">
        <f t="shared" si="63"/>
        <v xml:space="preserve"> </v>
      </c>
      <c r="O110" s="433" t="str">
        <f>IF(L110&gt;0,O98," ")</f>
        <v xml:space="preserve"> </v>
      </c>
      <c r="P110" s="400" t="str">
        <f t="shared" si="67"/>
        <v xml:space="preserve"> </v>
      </c>
      <c r="Q110" s="273" t="str">
        <f>IF(L110&gt;0,Q98," ")</f>
        <v xml:space="preserve"> </v>
      </c>
      <c r="R110" s="441" t="str">
        <f t="shared" si="64"/>
        <v xml:space="preserve"> </v>
      </c>
      <c r="S110" s="433" t="str">
        <f>IF(H110&gt;0,S98," ")</f>
        <v xml:space="preserve"> </v>
      </c>
      <c r="T110" s="398" t="str">
        <f t="shared" si="65"/>
        <v xml:space="preserve"> </v>
      </c>
      <c r="U110" s="273" t="str">
        <f>IF(H110&gt;0,U98," ")</f>
        <v xml:space="preserve"> </v>
      </c>
      <c r="V110" s="441" t="str">
        <f t="shared" si="59"/>
        <v xml:space="preserve"> </v>
      </c>
      <c r="W110" s="433" t="str">
        <f>IF(L110&gt;0,W98," ")</f>
        <v xml:space="preserve"> </v>
      </c>
      <c r="X110" s="405" t="str">
        <f t="shared" si="60"/>
        <v xml:space="preserve"> </v>
      </c>
      <c r="Y110" s="425" t="str">
        <f>IF(L110&gt;0,Y98," ")</f>
        <v xml:space="preserve"> </v>
      </c>
      <c r="Z110" s="298"/>
      <c r="AA110" s="299"/>
      <c r="AB110" s="300"/>
      <c r="AC110" s="410" t="str">
        <f t="shared" si="66"/>
        <v xml:space="preserve"> </v>
      </c>
      <c r="AD110" s="411" t="str">
        <f t="shared" si="61"/>
        <v xml:space="preserve"> </v>
      </c>
    </row>
    <row r="111" spans="2:30" ht="26.25" customHeight="1" x14ac:dyDescent="0.2">
      <c r="B111" s="272" t="s">
        <v>186</v>
      </c>
      <c r="C111" s="279"/>
      <c r="D111" s="278"/>
      <c r="E111" s="273" t="str">
        <f>IF(D111&gt;0,E98," ")</f>
        <v xml:space="preserve"> </v>
      </c>
      <c r="F111" s="283"/>
      <c r="G111" s="273" t="str">
        <f>IF(F111&gt;0,G98," ")</f>
        <v xml:space="preserve"> </v>
      </c>
      <c r="H111" s="286"/>
      <c r="I111" s="273" t="str">
        <f>IF(H111&gt;0,I98," ")</f>
        <v xml:space="preserve"> </v>
      </c>
      <c r="J111" s="499" t="str">
        <f t="shared" si="62"/>
        <v xml:space="preserve"> </v>
      </c>
      <c r="K111" s="273" t="str">
        <f>IF(H111&gt;0,K98," ")</f>
        <v xml:space="preserve"> </v>
      </c>
      <c r="L111" s="289"/>
      <c r="M111" s="273" t="str">
        <f>IF(L111&gt;0,M98," ")</f>
        <v xml:space="preserve"> </v>
      </c>
      <c r="N111" s="441" t="str">
        <f t="shared" si="63"/>
        <v xml:space="preserve"> </v>
      </c>
      <c r="O111" s="433" t="str">
        <f>IF(L111&gt;0,O98," ")</f>
        <v xml:space="preserve"> </v>
      </c>
      <c r="P111" s="400" t="str">
        <f>IF(L111&gt;0,7.43/L111," ")</f>
        <v xml:space="preserve"> </v>
      </c>
      <c r="Q111" s="273" t="str">
        <f>IF(L111&gt;0,Q98," ")</f>
        <v xml:space="preserve"> </v>
      </c>
      <c r="R111" s="441" t="str">
        <f t="shared" si="64"/>
        <v xml:space="preserve"> </v>
      </c>
      <c r="S111" s="433" t="str">
        <f>IF(H111&gt;0,S98," ")</f>
        <v xml:space="preserve"> </v>
      </c>
      <c r="T111" s="398" t="str">
        <f t="shared" si="65"/>
        <v xml:space="preserve"> </v>
      </c>
      <c r="U111" s="273" t="str">
        <f>IF(H111&gt;0,U98," ")</f>
        <v xml:space="preserve"> </v>
      </c>
      <c r="V111" s="441" t="str">
        <f t="shared" si="59"/>
        <v xml:space="preserve"> </v>
      </c>
      <c r="W111" s="433" t="str">
        <f>IF(L111&gt;0,W98," ")</f>
        <v xml:space="preserve"> </v>
      </c>
      <c r="X111" s="405" t="str">
        <f t="shared" si="60"/>
        <v xml:space="preserve"> </v>
      </c>
      <c r="Y111" s="425" t="str">
        <f>IF(L111&gt;0,Y98," ")</f>
        <v xml:space="preserve"> </v>
      </c>
      <c r="Z111" s="298"/>
      <c r="AA111" s="299"/>
      <c r="AB111" s="300"/>
      <c r="AC111" s="410" t="str">
        <f t="shared" si="66"/>
        <v xml:space="preserve"> </v>
      </c>
      <c r="AD111" s="411" t="str">
        <f t="shared" si="61"/>
        <v xml:space="preserve"> </v>
      </c>
    </row>
    <row r="112" spans="2:30" ht="26.25" customHeight="1" x14ac:dyDescent="0.2">
      <c r="B112" s="272" t="s">
        <v>186</v>
      </c>
      <c r="C112" s="279"/>
      <c r="D112" s="278"/>
      <c r="E112" s="273" t="str">
        <f>IF(D112&gt;0,E98," ")</f>
        <v xml:space="preserve"> </v>
      </c>
      <c r="F112" s="283"/>
      <c r="G112" s="273" t="str">
        <f>IF(F112&gt;0,G98," ")</f>
        <v xml:space="preserve"> </v>
      </c>
      <c r="H112" s="286"/>
      <c r="I112" s="273" t="str">
        <f>IF(H112&gt;0,I98," ")</f>
        <v xml:space="preserve"> </v>
      </c>
      <c r="J112" s="499" t="str">
        <f t="shared" si="62"/>
        <v xml:space="preserve"> </v>
      </c>
      <c r="K112" s="273" t="str">
        <f>IF(H112&gt;0,K98," ")</f>
        <v xml:space="preserve"> </v>
      </c>
      <c r="L112" s="289"/>
      <c r="M112" s="273" t="str">
        <f>IF(L112&gt;0,M98," ")</f>
        <v xml:space="preserve"> </v>
      </c>
      <c r="N112" s="441" t="str">
        <f t="shared" si="63"/>
        <v xml:space="preserve"> </v>
      </c>
      <c r="O112" s="433" t="str">
        <f>IF(L112&gt;0,O98," ")</f>
        <v xml:space="preserve"> </v>
      </c>
      <c r="P112" s="400" t="str">
        <f>IF(L112&gt;0,7.43/L112," ")</f>
        <v xml:space="preserve"> </v>
      </c>
      <c r="Q112" s="273" t="str">
        <f>IF(L112&gt;0,Q98," ")</f>
        <v xml:space="preserve"> </v>
      </c>
      <c r="R112" s="441" t="str">
        <f t="shared" si="64"/>
        <v xml:space="preserve"> </v>
      </c>
      <c r="S112" s="433" t="str">
        <f>IF(H112&gt;0,S98," ")</f>
        <v xml:space="preserve"> </v>
      </c>
      <c r="T112" s="398" t="str">
        <f t="shared" si="65"/>
        <v xml:space="preserve"> </v>
      </c>
      <c r="U112" s="273" t="str">
        <f>IF(H112&gt;0,U98," ")</f>
        <v xml:space="preserve"> </v>
      </c>
      <c r="V112" s="441" t="str">
        <f t="shared" si="59"/>
        <v xml:space="preserve"> </v>
      </c>
      <c r="W112" s="433" t="str">
        <f>IF(L112&gt;0,W98," ")</f>
        <v xml:space="preserve"> </v>
      </c>
      <c r="X112" s="405" t="str">
        <f t="shared" si="60"/>
        <v xml:space="preserve"> </v>
      </c>
      <c r="Y112" s="425" t="str">
        <f>IF(L112&gt;0,Y98," ")</f>
        <v xml:space="preserve"> </v>
      </c>
      <c r="Z112" s="298"/>
      <c r="AA112" s="299"/>
      <c r="AB112" s="300"/>
      <c r="AC112" s="410" t="str">
        <f t="shared" si="66"/>
        <v xml:space="preserve"> </v>
      </c>
      <c r="AD112" s="411" t="str">
        <f t="shared" si="61"/>
        <v xml:space="preserve"> </v>
      </c>
    </row>
    <row r="113" spans="2:30" ht="26.25" customHeight="1" x14ac:dyDescent="0.2">
      <c r="B113" s="274" t="s">
        <v>186</v>
      </c>
      <c r="C113" s="280"/>
      <c r="D113" s="281"/>
      <c r="E113" s="273" t="str">
        <f>IF(D113&gt;0,E98," ")</f>
        <v xml:space="preserve"> </v>
      </c>
      <c r="F113" s="284"/>
      <c r="G113" s="273" t="str">
        <f>IF(F113&gt;0,G98," ")</f>
        <v xml:space="preserve"> </v>
      </c>
      <c r="H113" s="287"/>
      <c r="I113" s="273" t="str">
        <f>IF(H113&gt;0,I98," ")</f>
        <v xml:space="preserve"> </v>
      </c>
      <c r="J113" s="499" t="str">
        <f t="shared" si="62"/>
        <v xml:space="preserve"> </v>
      </c>
      <c r="K113" s="273" t="str">
        <f>IF(H113&gt;0,K98," ")</f>
        <v xml:space="preserve"> </v>
      </c>
      <c r="L113" s="290"/>
      <c r="M113" s="273" t="str">
        <f>IF(L113&gt;0,M98," ")</f>
        <v xml:space="preserve"> </v>
      </c>
      <c r="N113" s="441" t="str">
        <f t="shared" si="63"/>
        <v xml:space="preserve"> </v>
      </c>
      <c r="O113" s="433" t="str">
        <f>IF(L113&gt;0,O98," ")</f>
        <v xml:space="preserve"> </v>
      </c>
      <c r="P113" s="401" t="str">
        <f t="shared" ref="P113" si="68">IF(L113&gt;0,7.43/L113," ")</f>
        <v xml:space="preserve"> </v>
      </c>
      <c r="Q113" s="273" t="str">
        <f>IF(L113&gt;0,Q98," ")</f>
        <v xml:space="preserve"> </v>
      </c>
      <c r="R113" s="441" t="str">
        <f t="shared" si="64"/>
        <v xml:space="preserve"> </v>
      </c>
      <c r="S113" s="433" t="str">
        <f>IF(H113&gt;0,S98," ")</f>
        <v xml:space="preserve"> </v>
      </c>
      <c r="T113" s="398" t="str">
        <f t="shared" si="65"/>
        <v xml:space="preserve"> </v>
      </c>
      <c r="U113" s="273" t="str">
        <f>IF(H113&gt;0,U98," ")</f>
        <v xml:space="preserve"> </v>
      </c>
      <c r="V113" s="498" t="str">
        <f t="shared" si="59"/>
        <v xml:space="preserve"> </v>
      </c>
      <c r="W113" s="433" t="str">
        <f>IF(L113&gt;0,W98," ")</f>
        <v xml:space="preserve"> </v>
      </c>
      <c r="X113" s="406" t="str">
        <f t="shared" si="60"/>
        <v xml:space="preserve"> </v>
      </c>
      <c r="Y113" s="425" t="str">
        <f>IF(L113&gt;0,Y98," ")</f>
        <v xml:space="preserve"> </v>
      </c>
      <c r="Z113" s="301"/>
      <c r="AA113" s="302"/>
      <c r="AB113" s="303"/>
      <c r="AC113" s="412" t="str">
        <f t="shared" si="66"/>
        <v xml:space="preserve"> </v>
      </c>
      <c r="AD113" s="413" t="str">
        <f t="shared" si="61"/>
        <v xml:space="preserve"> </v>
      </c>
    </row>
    <row r="114" spans="2:30" ht="26.25" customHeight="1" x14ac:dyDescent="0.2">
      <c r="B114" s="256"/>
      <c r="C114" s="257"/>
      <c r="D114" s="392">
        <f>SUM(D98:D113)</f>
        <v>0</v>
      </c>
      <c r="E114" s="258" t="s">
        <v>187</v>
      </c>
      <c r="F114" s="393">
        <f>SUM(F98:F113)</f>
        <v>0</v>
      </c>
      <c r="G114" s="259" t="s">
        <v>188</v>
      </c>
      <c r="H114" s="395" t="str">
        <f>IF(F114&gt;0,J114/F114," ")</f>
        <v xml:space="preserve"> </v>
      </c>
      <c r="I114" s="260" t="s">
        <v>189</v>
      </c>
      <c r="J114" s="443">
        <f>SUM(J98:J113)</f>
        <v>0</v>
      </c>
      <c r="K114" s="259" t="s">
        <v>190</v>
      </c>
      <c r="L114" s="396" t="str">
        <f>IF(F114&gt;0,N114/J114," ")</f>
        <v xml:space="preserve"> </v>
      </c>
      <c r="M114" s="259" t="s">
        <v>132</v>
      </c>
      <c r="N114" s="443">
        <f>SUM(N98:N113)</f>
        <v>0</v>
      </c>
      <c r="O114" s="434" t="s">
        <v>191</v>
      </c>
      <c r="P114" s="402" t="str">
        <f>IF(F114&gt;0,7.43/L114," ")</f>
        <v xml:space="preserve"> </v>
      </c>
      <c r="Q114" s="259" t="s">
        <v>192</v>
      </c>
      <c r="R114" s="442" t="str">
        <f t="shared" ref="R114" si="69">IF(J114&gt;0,J114/P114," ")</f>
        <v xml:space="preserve"> </v>
      </c>
      <c r="S114" s="434" t="s">
        <v>193</v>
      </c>
      <c r="T114" s="393" t="str">
        <f t="shared" ref="T114" si="70">IF(D114&gt;0,J114/D114," ")</f>
        <v xml:space="preserve"> </v>
      </c>
      <c r="U114" s="259" t="s">
        <v>194</v>
      </c>
      <c r="V114" s="442" t="str">
        <f t="shared" ref="V114:V115" si="71">IF(D114&gt;0,N114/D114," ")</f>
        <v xml:space="preserve"> </v>
      </c>
      <c r="W114" s="434" t="s">
        <v>195</v>
      </c>
      <c r="X114" s="407" t="str">
        <f t="shared" ref="X114" si="72">IF(D114&gt;0,V114/7.43," ")</f>
        <v xml:space="preserve"> </v>
      </c>
      <c r="Y114" s="261" t="s">
        <v>81</v>
      </c>
      <c r="Z114" s="416"/>
      <c r="AA114" s="417"/>
      <c r="AB114" s="417"/>
      <c r="AC114" s="414">
        <f>SUM(AC98:AC113)</f>
        <v>0</v>
      </c>
      <c r="AD114" s="415" t="str">
        <f>IF(D114&gt;0,AC114/D114," ")</f>
        <v xml:space="preserve"> </v>
      </c>
    </row>
    <row r="115" spans="2:30" ht="4.5" customHeight="1" x14ac:dyDescent="0.2">
      <c r="B115" s="262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 t="str">
        <f t="shared" si="71"/>
        <v xml:space="preserve"> </v>
      </c>
      <c r="W115" s="263"/>
      <c r="X115" s="263"/>
      <c r="Y115" s="265"/>
      <c r="Z115" s="263"/>
      <c r="AA115" s="266"/>
      <c r="AB115" s="266"/>
      <c r="AC115" s="266"/>
      <c r="AD115" s="266"/>
    </row>
    <row r="116" spans="2:30" ht="18.75" customHeight="1" thickBot="1" x14ac:dyDescent="0.25">
      <c r="B116" s="304" t="s">
        <v>196</v>
      </c>
      <c r="C116" s="305"/>
      <c r="D116" s="305"/>
      <c r="E116" s="305"/>
      <c r="F116" s="394" t="str">
        <f>IF(Y96&gt;0,J116/H116," ")</f>
        <v xml:space="preserve"> </v>
      </c>
      <c r="G116" s="247" t="s">
        <v>188</v>
      </c>
      <c r="H116" s="291" t="str">
        <f>IF($Y96&gt;0,SUMIF('[1]Produktion i kg ts'!$V$4:$V$28,$Y96,'[1]Produktion i kg ts'!$T$4:$T$28)/SUMIF('[1]Produktion i kg ts'!$V$4:$V$28,$Y96,'[1]Produktion i kg ts'!$BM$4:$BM$28)," ")</f>
        <v xml:space="preserve"> </v>
      </c>
      <c r="I116" s="248" t="s">
        <v>189</v>
      </c>
      <c r="J116" s="450" t="str">
        <f>IF(Y96&gt;0,R116*P116," ")</f>
        <v xml:space="preserve"> </v>
      </c>
      <c r="K116" s="247" t="s">
        <v>190</v>
      </c>
      <c r="L116" s="292" t="str">
        <f>IF($Y96&gt;0,SUMIF('[1]Produktion i MJ'!$U$4:$U$28,$Y96,'[1]Produktion i MJ'!$S$4:$S$28)/SUMIF('[1]Produktion i kg ts'!$V$4:$V$28,$Y96,'[1]Produktion i kg ts'!$T$4:$T$28)," ")</f>
        <v xml:space="preserve"> </v>
      </c>
      <c r="M116" s="247" t="s">
        <v>132</v>
      </c>
      <c r="N116" s="450" t="str">
        <f>IF(Y96&gt;0,J116*L116," ")</f>
        <v xml:space="preserve"> </v>
      </c>
      <c r="O116" s="448" t="s">
        <v>191</v>
      </c>
      <c r="P116" s="403" t="str">
        <f>IF(Y96&gt;0,7.43/L116," ")</f>
        <v xml:space="preserve"> </v>
      </c>
      <c r="Q116" s="247" t="s">
        <v>192</v>
      </c>
      <c r="R116" s="449" t="str">
        <f>IF($Y96&gt;0,SUMIF('[1]Produktion i FEN (inddata)'!$V$4:$V$28,$Y96,'[1]Produktion i FEN (inddata)'!$T$4:$T$28)," ")</f>
        <v xml:space="preserve"> </v>
      </c>
      <c r="S116" s="448" t="s">
        <v>193</v>
      </c>
      <c r="T116" s="394" t="str">
        <f>IF(Y96&gt;0,J116/D114," ")</f>
        <v xml:space="preserve"> </v>
      </c>
      <c r="U116" s="247" t="s">
        <v>194</v>
      </c>
      <c r="V116" s="447" t="str">
        <f>IF(Y96&gt;0,N116/D114," ")</f>
        <v xml:space="preserve"> </v>
      </c>
      <c r="W116" s="448" t="s">
        <v>195</v>
      </c>
      <c r="X116" s="408" t="str">
        <f>IF(Y96&gt;0,R116/D114," ")</f>
        <v xml:space="preserve"> </v>
      </c>
      <c r="Y116" s="249" t="s">
        <v>81</v>
      </c>
      <c r="Z116" s="250"/>
      <c r="AA116" s="266"/>
      <c r="AB116" s="266"/>
      <c r="AC116" s="266"/>
      <c r="AD116" s="266"/>
    </row>
    <row r="117" spans="2:30" ht="14.25" customHeight="1" thickBot="1" x14ac:dyDescent="0.25">
      <c r="B117" s="244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51"/>
      <c r="W117" s="252"/>
      <c r="X117" s="245"/>
      <c r="Y117" s="245"/>
      <c r="Z117" s="857" t="s">
        <v>176</v>
      </c>
      <c r="AA117" s="858"/>
      <c r="AB117" s="858"/>
      <c r="AC117" s="858"/>
      <c r="AD117" s="859"/>
    </row>
    <row r="118" spans="2:30" ht="18.75" customHeight="1" thickBot="1" x14ac:dyDescent="0.25">
      <c r="B118" s="837"/>
      <c r="C118" s="838"/>
      <c r="D118" s="838"/>
      <c r="E118" s="838"/>
      <c r="F118" s="428" t="s">
        <v>227</v>
      </c>
      <c r="G118" s="833" t="s">
        <v>177</v>
      </c>
      <c r="H118" s="833"/>
      <c r="I118" s="834"/>
      <c r="J118" s="856" t="s">
        <v>178</v>
      </c>
      <c r="K118" s="853"/>
      <c r="L118" s="838" t="s">
        <v>177</v>
      </c>
      <c r="M118" s="838"/>
      <c r="N118" s="860"/>
      <c r="O118" s="856" t="s">
        <v>179</v>
      </c>
      <c r="P118" s="853"/>
      <c r="Q118" s="853"/>
      <c r="R118" s="426">
        <f>AC136</f>
        <v>0</v>
      </c>
      <c r="S118" s="856" t="s">
        <v>180</v>
      </c>
      <c r="T118" s="853"/>
      <c r="U118" s="426" t="str">
        <f>AD136</f>
        <v xml:space="preserve"> </v>
      </c>
      <c r="V118" s="853" t="s">
        <v>181</v>
      </c>
      <c r="W118" s="853"/>
      <c r="X118" s="853"/>
      <c r="Y118" s="427"/>
      <c r="Z118" s="293"/>
      <c r="AA118" s="854" t="s">
        <v>182</v>
      </c>
      <c r="AB118" s="854" t="s">
        <v>183</v>
      </c>
      <c r="AC118" s="854" t="s">
        <v>184</v>
      </c>
      <c r="AD118" s="854" t="s">
        <v>185</v>
      </c>
    </row>
    <row r="119" spans="2:30" ht="3.75" customHeight="1" thickBot="1" x14ac:dyDescent="0.25">
      <c r="B119" s="495"/>
      <c r="C119" s="496"/>
      <c r="D119" s="496"/>
      <c r="E119" s="496"/>
      <c r="F119" s="496"/>
      <c r="G119" s="496"/>
      <c r="H119" s="496"/>
      <c r="I119" s="496"/>
      <c r="J119" s="496"/>
      <c r="K119" s="496"/>
      <c r="L119" s="496"/>
      <c r="M119" s="496"/>
      <c r="N119" s="496"/>
      <c r="O119" s="496"/>
      <c r="P119" s="496"/>
      <c r="Q119" s="496"/>
      <c r="R119" s="496"/>
      <c r="S119" s="496"/>
      <c r="T119" s="496"/>
      <c r="U119" s="496"/>
      <c r="V119" s="496"/>
      <c r="W119" s="496"/>
      <c r="X119" s="496"/>
      <c r="Y119" s="497"/>
      <c r="Z119" s="294"/>
      <c r="AA119" s="855"/>
      <c r="AB119" s="855"/>
      <c r="AC119" s="855"/>
      <c r="AD119" s="855"/>
    </row>
    <row r="120" spans="2:30" ht="26.25" customHeight="1" x14ac:dyDescent="0.2">
      <c r="B120" s="267" t="s">
        <v>186</v>
      </c>
      <c r="C120" s="275"/>
      <c r="D120" s="276"/>
      <c r="E120" s="268" t="s">
        <v>187</v>
      </c>
      <c r="F120" s="282"/>
      <c r="G120" s="269" t="s">
        <v>188</v>
      </c>
      <c r="H120" s="285"/>
      <c r="I120" s="270" t="s">
        <v>189</v>
      </c>
      <c r="J120" s="451">
        <f>F120*H120</f>
        <v>0</v>
      </c>
      <c r="K120" s="269" t="s">
        <v>190</v>
      </c>
      <c r="L120" s="288"/>
      <c r="M120" s="269" t="s">
        <v>132</v>
      </c>
      <c r="N120" s="440">
        <f>J120*L120</f>
        <v>0</v>
      </c>
      <c r="O120" s="432" t="s">
        <v>191</v>
      </c>
      <c r="P120" s="399" t="str">
        <f>IF(L120&gt;0,7.43/L120," ")</f>
        <v xml:space="preserve"> </v>
      </c>
      <c r="Q120" s="269" t="s">
        <v>192</v>
      </c>
      <c r="R120" s="440" t="str">
        <f>IF(J120&gt;0,J120/P120," ")</f>
        <v xml:space="preserve"> </v>
      </c>
      <c r="S120" s="432" t="s">
        <v>193</v>
      </c>
      <c r="T120" s="397" t="str">
        <f>IF(J120&gt;0,J120/D120," ")</f>
        <v xml:space="preserve"> </v>
      </c>
      <c r="U120" s="269" t="s">
        <v>194</v>
      </c>
      <c r="V120" s="440" t="str">
        <f>IF(L120&gt;0,N120/D120," ")</f>
        <v xml:space="preserve"> </v>
      </c>
      <c r="W120" s="432" t="s">
        <v>195</v>
      </c>
      <c r="X120" s="404" t="str">
        <f>IF(L120&gt;0,V120/7.43," ")</f>
        <v xml:space="preserve"> </v>
      </c>
      <c r="Y120" s="271" t="s">
        <v>81</v>
      </c>
      <c r="Z120" s="295"/>
      <c r="AA120" s="296"/>
      <c r="AB120" s="297"/>
      <c r="AC120" s="409" t="str">
        <f>IF(AB120&gt;0,AB120-AA120," ")</f>
        <v xml:space="preserve"> </v>
      </c>
      <c r="AD120" s="418" t="str">
        <f>IF(AB120&gt;0,AC120/D120," ")</f>
        <v xml:space="preserve"> </v>
      </c>
    </row>
    <row r="121" spans="2:30" ht="26.25" customHeight="1" x14ac:dyDescent="0.2">
      <c r="B121" s="272" t="s">
        <v>186</v>
      </c>
      <c r="C121" s="277"/>
      <c r="D121" s="278"/>
      <c r="E121" s="273" t="str">
        <f>IF(D121&gt;0,E120," ")</f>
        <v xml:space="preserve"> </v>
      </c>
      <c r="F121" s="283"/>
      <c r="G121" s="273" t="str">
        <f>IF(F121&gt;0,G120," ")</f>
        <v xml:space="preserve"> </v>
      </c>
      <c r="H121" s="286"/>
      <c r="I121" s="273" t="str">
        <f>IF(H121&gt;0,I120," ")</f>
        <v xml:space="preserve"> </v>
      </c>
      <c r="J121" s="499" t="str">
        <f>IF(F121&gt;0,F121*H121," ")</f>
        <v xml:space="preserve"> </v>
      </c>
      <c r="K121" s="273" t="str">
        <f>IF(H121&gt;0,K120," ")</f>
        <v xml:space="preserve"> </v>
      </c>
      <c r="L121" s="289"/>
      <c r="M121" s="273" t="str">
        <f>IF(L121&gt;0,M120," ")</f>
        <v xml:space="preserve"> </v>
      </c>
      <c r="N121" s="441" t="str">
        <f>IF(H121&gt;0,J121*L121," ")</f>
        <v xml:space="preserve"> </v>
      </c>
      <c r="O121" s="433" t="str">
        <f>IF(L121&gt;0,O120," ")</f>
        <v xml:space="preserve"> </v>
      </c>
      <c r="P121" s="400" t="str">
        <f t="shared" ref="P121:P125" si="73">IF(L121&gt;0,7.43/L121," ")</f>
        <v xml:space="preserve"> </v>
      </c>
      <c r="Q121" s="273" t="str">
        <f>IF(L121&gt;0,Q120," ")</f>
        <v xml:space="preserve"> </v>
      </c>
      <c r="R121" s="441" t="str">
        <f>IF(H121&gt;0,J121/P121," ")</f>
        <v xml:space="preserve"> </v>
      </c>
      <c r="S121" s="433" t="str">
        <f>IF(H121&gt;0,S120," ")</f>
        <v xml:space="preserve"> </v>
      </c>
      <c r="T121" s="398" t="str">
        <f>IF(H121&gt;0,J121/D121," ")</f>
        <v xml:space="preserve"> </v>
      </c>
      <c r="U121" s="273" t="str">
        <f>IF(H121&gt;0,U120," ")</f>
        <v xml:space="preserve"> </v>
      </c>
      <c r="V121" s="441" t="str">
        <f t="shared" ref="V121:V135" si="74">IF(L121&gt;0,N121/D121," ")</f>
        <v xml:space="preserve"> </v>
      </c>
      <c r="W121" s="433" t="str">
        <f>IF(L121&gt;0,W120," ")</f>
        <v xml:space="preserve"> </v>
      </c>
      <c r="X121" s="405" t="str">
        <f t="shared" ref="X121:X135" si="75">IF(L121&gt;0,V121/7.43," ")</f>
        <v xml:space="preserve"> </v>
      </c>
      <c r="Y121" s="425" t="str">
        <f>IF(L121&gt;0,Y120," ")</f>
        <v xml:space="preserve"> </v>
      </c>
      <c r="Z121" s="298"/>
      <c r="AA121" s="299"/>
      <c r="AB121" s="300"/>
      <c r="AC121" s="410" t="str">
        <f>IF(AB121&gt;0,AB121-AA121," ")</f>
        <v xml:space="preserve"> </v>
      </c>
      <c r="AD121" s="411" t="str">
        <f t="shared" ref="AD121:AD135" si="76">IF(AB121&gt;0,AC121/D121," ")</f>
        <v xml:space="preserve"> </v>
      </c>
    </row>
    <row r="122" spans="2:30" ht="26.25" customHeight="1" x14ac:dyDescent="0.2">
      <c r="B122" s="272" t="s">
        <v>186</v>
      </c>
      <c r="C122" s="279"/>
      <c r="D122" s="278"/>
      <c r="E122" s="273" t="str">
        <f>IF(D122&gt;0,E120," ")</f>
        <v xml:space="preserve"> </v>
      </c>
      <c r="F122" s="283"/>
      <c r="G122" s="273" t="str">
        <f>IF(F122&gt;0,G120," ")</f>
        <v xml:space="preserve"> </v>
      </c>
      <c r="H122" s="286"/>
      <c r="I122" s="273" t="str">
        <f>IF(H122&gt;0,I120," ")</f>
        <v xml:space="preserve"> </v>
      </c>
      <c r="J122" s="499" t="str">
        <f t="shared" ref="J122:J135" si="77">IF(F122&gt;0,F122*H122," ")</f>
        <v xml:space="preserve"> </v>
      </c>
      <c r="K122" s="273" t="str">
        <f>IF(H122&gt;0,K120," ")</f>
        <v xml:space="preserve"> </v>
      </c>
      <c r="L122" s="289"/>
      <c r="M122" s="273" t="str">
        <f>IF(L122&gt;0,M120," ")</f>
        <v xml:space="preserve"> </v>
      </c>
      <c r="N122" s="441" t="str">
        <f t="shared" ref="N122:N135" si="78">IF(H122&gt;0,J122*L122," ")</f>
        <v xml:space="preserve"> </v>
      </c>
      <c r="O122" s="433" t="str">
        <f>IF(L122&gt;0,O120," ")</f>
        <v xml:space="preserve"> </v>
      </c>
      <c r="P122" s="400" t="str">
        <f t="shared" si="73"/>
        <v xml:space="preserve"> </v>
      </c>
      <c r="Q122" s="273" t="str">
        <f>IF(L122&gt;0,Q120," ")</f>
        <v xml:space="preserve"> </v>
      </c>
      <c r="R122" s="441" t="str">
        <f t="shared" ref="R122:R135" si="79">IF(H122&gt;0,J122/P122," ")</f>
        <v xml:space="preserve"> </v>
      </c>
      <c r="S122" s="433" t="str">
        <f>IF(H122&gt;0,S120," ")</f>
        <v xml:space="preserve"> </v>
      </c>
      <c r="T122" s="398" t="str">
        <f t="shared" ref="T122:T135" si="80">IF(H122&gt;0,J122/D122," ")</f>
        <v xml:space="preserve"> </v>
      </c>
      <c r="U122" s="273" t="str">
        <f>IF(H122&gt;0,U120," ")</f>
        <v xml:space="preserve"> </v>
      </c>
      <c r="V122" s="441" t="str">
        <f t="shared" si="74"/>
        <v xml:space="preserve"> </v>
      </c>
      <c r="W122" s="433" t="str">
        <f>IF(L122&gt;0,W120," ")</f>
        <v xml:space="preserve"> </v>
      </c>
      <c r="X122" s="405" t="str">
        <f t="shared" si="75"/>
        <v xml:space="preserve"> </v>
      </c>
      <c r="Y122" s="425" t="str">
        <f>IF(L122&gt;0,Y120," ")</f>
        <v xml:space="preserve"> </v>
      </c>
      <c r="Z122" s="298"/>
      <c r="AA122" s="299"/>
      <c r="AB122" s="300"/>
      <c r="AC122" s="410" t="str">
        <f t="shared" ref="AC122:AC135" si="81">IF(AB122&gt;0,AB122-AA122," ")</f>
        <v xml:space="preserve"> </v>
      </c>
      <c r="AD122" s="411" t="str">
        <f t="shared" si="76"/>
        <v xml:space="preserve"> </v>
      </c>
    </row>
    <row r="123" spans="2:30" ht="26.25" customHeight="1" x14ac:dyDescent="0.2">
      <c r="B123" s="272" t="s">
        <v>186</v>
      </c>
      <c r="C123" s="279"/>
      <c r="D123" s="278"/>
      <c r="E123" s="273" t="str">
        <f>IF(D123&gt;0,E120," ")</f>
        <v xml:space="preserve"> </v>
      </c>
      <c r="F123" s="283"/>
      <c r="G123" s="273" t="str">
        <f>IF(F123&gt;0,G120," ")</f>
        <v xml:space="preserve"> </v>
      </c>
      <c r="H123" s="286"/>
      <c r="I123" s="273" t="str">
        <f>IF(H123&gt;0,I120," ")</f>
        <v xml:space="preserve"> </v>
      </c>
      <c r="J123" s="499" t="str">
        <f t="shared" si="77"/>
        <v xml:space="preserve"> </v>
      </c>
      <c r="K123" s="273" t="str">
        <f>IF(H123&gt;0,K120," ")</f>
        <v xml:space="preserve"> </v>
      </c>
      <c r="L123" s="289"/>
      <c r="M123" s="273" t="str">
        <f>IF(L123&gt;0,M120," ")</f>
        <v xml:space="preserve"> </v>
      </c>
      <c r="N123" s="441" t="str">
        <f t="shared" si="78"/>
        <v xml:space="preserve"> </v>
      </c>
      <c r="O123" s="433" t="str">
        <f>IF(L123&gt;0,O120," ")</f>
        <v xml:space="preserve"> </v>
      </c>
      <c r="P123" s="400" t="str">
        <f t="shared" si="73"/>
        <v xml:space="preserve"> </v>
      </c>
      <c r="Q123" s="273" t="str">
        <f>IF(L123&gt;0,Q120," ")</f>
        <v xml:space="preserve"> </v>
      </c>
      <c r="R123" s="441" t="str">
        <f t="shared" si="79"/>
        <v xml:space="preserve"> </v>
      </c>
      <c r="S123" s="433" t="str">
        <f>IF(H123&gt;0,S120," ")</f>
        <v xml:space="preserve"> </v>
      </c>
      <c r="T123" s="398" t="str">
        <f t="shared" si="80"/>
        <v xml:space="preserve"> </v>
      </c>
      <c r="U123" s="273" t="str">
        <f>IF(H123&gt;0,U120," ")</f>
        <v xml:space="preserve"> </v>
      </c>
      <c r="V123" s="441" t="str">
        <f t="shared" si="74"/>
        <v xml:space="preserve"> </v>
      </c>
      <c r="W123" s="433" t="str">
        <f>IF(L123&gt;0,W120," ")</f>
        <v xml:space="preserve"> </v>
      </c>
      <c r="X123" s="405" t="str">
        <f t="shared" si="75"/>
        <v xml:space="preserve"> </v>
      </c>
      <c r="Y123" s="425" t="str">
        <f>IF(L123&gt;0,Y120," ")</f>
        <v xml:space="preserve"> </v>
      </c>
      <c r="Z123" s="298"/>
      <c r="AA123" s="299"/>
      <c r="AB123" s="300"/>
      <c r="AC123" s="410" t="str">
        <f t="shared" si="81"/>
        <v xml:space="preserve"> </v>
      </c>
      <c r="AD123" s="411" t="str">
        <f t="shared" si="76"/>
        <v xml:space="preserve"> </v>
      </c>
    </row>
    <row r="124" spans="2:30" ht="26.25" customHeight="1" x14ac:dyDescent="0.2">
      <c r="B124" s="272" t="s">
        <v>186</v>
      </c>
      <c r="C124" s="277"/>
      <c r="D124" s="278"/>
      <c r="E124" s="273" t="str">
        <f>IF(D124&gt;0,E120," ")</f>
        <v xml:space="preserve"> </v>
      </c>
      <c r="F124" s="283"/>
      <c r="G124" s="273" t="str">
        <f>IF(F124&gt;0,G120," ")</f>
        <v xml:space="preserve"> </v>
      </c>
      <c r="H124" s="286"/>
      <c r="I124" s="273" t="str">
        <f>IF(H124&gt;0,I120," ")</f>
        <v xml:space="preserve"> </v>
      </c>
      <c r="J124" s="499" t="str">
        <f t="shared" si="77"/>
        <v xml:space="preserve"> </v>
      </c>
      <c r="K124" s="273" t="str">
        <f>IF(H124&gt;0,K120," ")</f>
        <v xml:space="preserve"> </v>
      </c>
      <c r="L124" s="289"/>
      <c r="M124" s="273" t="str">
        <f>IF(L124&gt;0,M120," ")</f>
        <v xml:space="preserve"> </v>
      </c>
      <c r="N124" s="441" t="str">
        <f t="shared" si="78"/>
        <v xml:space="preserve"> </v>
      </c>
      <c r="O124" s="433" t="str">
        <f>IF(L124&gt;0,O120," ")</f>
        <v xml:space="preserve"> </v>
      </c>
      <c r="P124" s="400" t="str">
        <f t="shared" si="73"/>
        <v xml:space="preserve"> </v>
      </c>
      <c r="Q124" s="273" t="str">
        <f>IF(L124&gt;0,Q120," ")</f>
        <v xml:space="preserve"> </v>
      </c>
      <c r="R124" s="441" t="str">
        <f t="shared" si="79"/>
        <v xml:space="preserve"> </v>
      </c>
      <c r="S124" s="433" t="str">
        <f>IF(H124&gt;0,S120," ")</f>
        <v xml:space="preserve"> </v>
      </c>
      <c r="T124" s="398" t="str">
        <f t="shared" si="80"/>
        <v xml:space="preserve"> </v>
      </c>
      <c r="U124" s="273" t="str">
        <f>IF(H124&gt;0,U120," ")</f>
        <v xml:space="preserve"> </v>
      </c>
      <c r="V124" s="441" t="str">
        <f t="shared" si="74"/>
        <v xml:space="preserve"> </v>
      </c>
      <c r="W124" s="433" t="str">
        <f>IF(L124&gt;0,W120," ")</f>
        <v xml:space="preserve"> </v>
      </c>
      <c r="X124" s="405" t="str">
        <f t="shared" si="75"/>
        <v xml:space="preserve"> </v>
      </c>
      <c r="Y124" s="425" t="str">
        <f>IF(L124&gt;0,Y120," ")</f>
        <v xml:space="preserve"> </v>
      </c>
      <c r="Z124" s="298"/>
      <c r="AA124" s="299"/>
      <c r="AB124" s="300"/>
      <c r="AC124" s="410" t="str">
        <f t="shared" si="81"/>
        <v xml:space="preserve"> </v>
      </c>
      <c r="AD124" s="411" t="str">
        <f t="shared" si="76"/>
        <v xml:space="preserve"> </v>
      </c>
    </row>
    <row r="125" spans="2:30" ht="26.25" customHeight="1" x14ac:dyDescent="0.2">
      <c r="B125" s="272" t="s">
        <v>186</v>
      </c>
      <c r="C125" s="279"/>
      <c r="D125" s="278"/>
      <c r="E125" s="273" t="str">
        <f>IF(D125&gt;0,E120," ")</f>
        <v xml:space="preserve"> </v>
      </c>
      <c r="F125" s="283"/>
      <c r="G125" s="273" t="str">
        <f>IF(F125&gt;0,G120," ")</f>
        <v xml:space="preserve"> </v>
      </c>
      <c r="H125" s="286"/>
      <c r="I125" s="273" t="str">
        <f>IF(H125&gt;0,I120," ")</f>
        <v xml:space="preserve"> </v>
      </c>
      <c r="J125" s="499" t="str">
        <f t="shared" si="77"/>
        <v xml:space="preserve"> </v>
      </c>
      <c r="K125" s="273" t="str">
        <f>IF(H125&gt;0,K120," ")</f>
        <v xml:space="preserve"> </v>
      </c>
      <c r="L125" s="289"/>
      <c r="M125" s="273" t="str">
        <f>IF(L125&gt;0,M120," ")</f>
        <v xml:space="preserve"> </v>
      </c>
      <c r="N125" s="441" t="str">
        <f t="shared" si="78"/>
        <v xml:space="preserve"> </v>
      </c>
      <c r="O125" s="433" t="str">
        <f>IF(L125&gt;0,O120," ")</f>
        <v xml:space="preserve"> </v>
      </c>
      <c r="P125" s="400" t="str">
        <f t="shared" si="73"/>
        <v xml:space="preserve"> </v>
      </c>
      <c r="Q125" s="273" t="str">
        <f>IF(L125&gt;0,Q120," ")</f>
        <v xml:space="preserve"> </v>
      </c>
      <c r="R125" s="441" t="str">
        <f t="shared" si="79"/>
        <v xml:space="preserve"> </v>
      </c>
      <c r="S125" s="433" t="str">
        <f>IF(H125&gt;0,S120," ")</f>
        <v xml:space="preserve"> </v>
      </c>
      <c r="T125" s="398" t="str">
        <f t="shared" si="80"/>
        <v xml:space="preserve"> </v>
      </c>
      <c r="U125" s="273" t="str">
        <f>IF(H125&gt;0,U120," ")</f>
        <v xml:space="preserve"> </v>
      </c>
      <c r="V125" s="441" t="str">
        <f t="shared" si="74"/>
        <v xml:space="preserve"> </v>
      </c>
      <c r="W125" s="433" t="str">
        <f>IF(L125&gt;0,W120," ")</f>
        <v xml:space="preserve"> </v>
      </c>
      <c r="X125" s="405" t="str">
        <f t="shared" si="75"/>
        <v xml:space="preserve"> </v>
      </c>
      <c r="Y125" s="425" t="str">
        <f>IF(L125&gt;0,Y120," ")</f>
        <v xml:space="preserve"> </v>
      </c>
      <c r="Z125" s="298"/>
      <c r="AA125" s="299"/>
      <c r="AB125" s="300"/>
      <c r="AC125" s="410" t="str">
        <f t="shared" si="81"/>
        <v xml:space="preserve"> </v>
      </c>
      <c r="AD125" s="411" t="str">
        <f t="shared" si="76"/>
        <v xml:space="preserve"> </v>
      </c>
    </row>
    <row r="126" spans="2:30" ht="26.25" customHeight="1" x14ac:dyDescent="0.2">
      <c r="B126" s="272" t="s">
        <v>186</v>
      </c>
      <c r="C126" s="279"/>
      <c r="D126" s="278"/>
      <c r="E126" s="273" t="str">
        <f>IF(D126&gt;0,E120," ")</f>
        <v xml:space="preserve"> </v>
      </c>
      <c r="F126" s="283"/>
      <c r="G126" s="273" t="str">
        <f>IF(F126&gt;0,G120," ")</f>
        <v xml:space="preserve"> </v>
      </c>
      <c r="H126" s="286"/>
      <c r="I126" s="273" t="str">
        <f>IF(H126&gt;0,I120," ")</f>
        <v xml:space="preserve"> </v>
      </c>
      <c r="J126" s="499" t="str">
        <f t="shared" si="77"/>
        <v xml:space="preserve"> </v>
      </c>
      <c r="K126" s="273" t="str">
        <f>IF(H126&gt;0,K120," ")</f>
        <v xml:space="preserve"> </v>
      </c>
      <c r="L126" s="289"/>
      <c r="M126" s="273" t="str">
        <f>IF(L126&gt;0,M120," ")</f>
        <v xml:space="preserve"> </v>
      </c>
      <c r="N126" s="441" t="str">
        <f t="shared" si="78"/>
        <v xml:space="preserve"> </v>
      </c>
      <c r="O126" s="433" t="str">
        <f>IF(L126&gt;0,O120," ")</f>
        <v xml:space="preserve"> </v>
      </c>
      <c r="P126" s="400" t="str">
        <f>IF(L126&gt;0,7.43/L126," ")</f>
        <v xml:space="preserve"> </v>
      </c>
      <c r="Q126" s="273" t="str">
        <f>IF(L126&gt;0,Q120," ")</f>
        <v xml:space="preserve"> </v>
      </c>
      <c r="R126" s="441" t="str">
        <f t="shared" si="79"/>
        <v xml:space="preserve"> </v>
      </c>
      <c r="S126" s="433" t="str">
        <f>IF(H126&gt;0,S120," ")</f>
        <v xml:space="preserve"> </v>
      </c>
      <c r="T126" s="398" t="str">
        <f t="shared" si="80"/>
        <v xml:space="preserve"> </v>
      </c>
      <c r="U126" s="273" t="str">
        <f>IF(H126&gt;0,U120," ")</f>
        <v xml:space="preserve"> </v>
      </c>
      <c r="V126" s="441" t="str">
        <f t="shared" si="74"/>
        <v xml:space="preserve"> </v>
      </c>
      <c r="W126" s="433" t="str">
        <f>IF(L126&gt;0,W120," ")</f>
        <v xml:space="preserve"> </v>
      </c>
      <c r="X126" s="405" t="str">
        <f t="shared" si="75"/>
        <v xml:space="preserve"> </v>
      </c>
      <c r="Y126" s="425" t="str">
        <f>IF(L126&gt;0,Y120," ")</f>
        <v xml:space="preserve"> </v>
      </c>
      <c r="Z126" s="298"/>
      <c r="AA126" s="299"/>
      <c r="AB126" s="300"/>
      <c r="AC126" s="410" t="str">
        <f t="shared" si="81"/>
        <v xml:space="preserve"> </v>
      </c>
      <c r="AD126" s="411" t="str">
        <f t="shared" si="76"/>
        <v xml:space="preserve"> </v>
      </c>
    </row>
    <row r="127" spans="2:30" ht="26.25" customHeight="1" x14ac:dyDescent="0.2">
      <c r="B127" s="272" t="s">
        <v>186</v>
      </c>
      <c r="C127" s="279"/>
      <c r="D127" s="278"/>
      <c r="E127" s="273" t="str">
        <f>IF(D127&gt;0,E120," ")</f>
        <v xml:space="preserve"> </v>
      </c>
      <c r="F127" s="283"/>
      <c r="G127" s="273" t="str">
        <f>IF(F127&gt;0,G120," ")</f>
        <v xml:space="preserve"> </v>
      </c>
      <c r="H127" s="286"/>
      <c r="I127" s="273" t="str">
        <f>IF(H127&gt;0,I120," ")</f>
        <v xml:space="preserve"> </v>
      </c>
      <c r="J127" s="499" t="str">
        <f t="shared" si="77"/>
        <v xml:space="preserve"> </v>
      </c>
      <c r="K127" s="273" t="str">
        <f>IF(H127&gt;0,K120," ")</f>
        <v xml:space="preserve"> </v>
      </c>
      <c r="L127" s="289"/>
      <c r="M127" s="273" t="str">
        <f>IF(L127&gt;0,M120," ")</f>
        <v xml:space="preserve"> </v>
      </c>
      <c r="N127" s="441" t="str">
        <f t="shared" si="78"/>
        <v xml:space="preserve"> </v>
      </c>
      <c r="O127" s="433" t="str">
        <f>IF(L127&gt;0,O120," ")</f>
        <v xml:space="preserve"> </v>
      </c>
      <c r="P127" s="400" t="str">
        <f t="shared" ref="P127:P132" si="82">IF(L127&gt;0,7.43/L127," ")</f>
        <v xml:space="preserve"> </v>
      </c>
      <c r="Q127" s="273" t="str">
        <f>IF(L127&gt;0,Q120," ")</f>
        <v xml:space="preserve"> </v>
      </c>
      <c r="R127" s="441" t="str">
        <f t="shared" si="79"/>
        <v xml:space="preserve"> </v>
      </c>
      <c r="S127" s="433" t="str">
        <f>IF(H127&gt;0,S120," ")</f>
        <v xml:space="preserve"> </v>
      </c>
      <c r="T127" s="398" t="str">
        <f t="shared" si="80"/>
        <v xml:space="preserve"> </v>
      </c>
      <c r="U127" s="273" t="str">
        <f>IF(H127&gt;0,U120," ")</f>
        <v xml:space="preserve"> </v>
      </c>
      <c r="V127" s="441" t="str">
        <f t="shared" si="74"/>
        <v xml:space="preserve"> </v>
      </c>
      <c r="W127" s="433" t="str">
        <f>IF(L127&gt;0,W120," ")</f>
        <v xml:space="preserve"> </v>
      </c>
      <c r="X127" s="405" t="str">
        <f t="shared" si="75"/>
        <v xml:space="preserve"> </v>
      </c>
      <c r="Y127" s="425" t="str">
        <f>IF(L127&gt;0,Y120," ")</f>
        <v xml:space="preserve"> </v>
      </c>
      <c r="Z127" s="298"/>
      <c r="AA127" s="299"/>
      <c r="AB127" s="300"/>
      <c r="AC127" s="410" t="str">
        <f t="shared" si="81"/>
        <v xml:space="preserve"> </v>
      </c>
      <c r="AD127" s="411" t="str">
        <f t="shared" si="76"/>
        <v xml:space="preserve"> </v>
      </c>
    </row>
    <row r="128" spans="2:30" ht="26.25" customHeight="1" x14ac:dyDescent="0.2">
      <c r="B128" s="272" t="s">
        <v>186</v>
      </c>
      <c r="C128" s="279"/>
      <c r="D128" s="278"/>
      <c r="E128" s="273" t="str">
        <f>IF(D128&gt;0,E120," ")</f>
        <v xml:space="preserve"> </v>
      </c>
      <c r="F128" s="283"/>
      <c r="G128" s="273" t="str">
        <f>IF(F128&gt;0,G120," ")</f>
        <v xml:space="preserve"> </v>
      </c>
      <c r="H128" s="286"/>
      <c r="I128" s="273" t="str">
        <f>IF(H128&gt;0,I120," ")</f>
        <v xml:space="preserve"> </v>
      </c>
      <c r="J128" s="499" t="str">
        <f t="shared" si="77"/>
        <v xml:space="preserve"> </v>
      </c>
      <c r="K128" s="273" t="str">
        <f>IF(H128&gt;0,K120," ")</f>
        <v xml:space="preserve"> </v>
      </c>
      <c r="L128" s="289"/>
      <c r="M128" s="273" t="str">
        <f>IF(L128&gt;0,M120," ")</f>
        <v xml:space="preserve"> </v>
      </c>
      <c r="N128" s="441" t="str">
        <f t="shared" si="78"/>
        <v xml:space="preserve"> </v>
      </c>
      <c r="O128" s="433" t="str">
        <f>IF(L128&gt;0,O120," ")</f>
        <v xml:space="preserve"> </v>
      </c>
      <c r="P128" s="400" t="str">
        <f t="shared" si="82"/>
        <v xml:space="preserve"> </v>
      </c>
      <c r="Q128" s="273" t="str">
        <f>IF(L128&gt;0,Q120," ")</f>
        <v xml:space="preserve"> </v>
      </c>
      <c r="R128" s="441" t="str">
        <f t="shared" si="79"/>
        <v xml:space="preserve"> </v>
      </c>
      <c r="S128" s="433" t="str">
        <f>IF(H128&gt;0,S120," ")</f>
        <v xml:space="preserve"> </v>
      </c>
      <c r="T128" s="398" t="str">
        <f t="shared" si="80"/>
        <v xml:space="preserve"> </v>
      </c>
      <c r="U128" s="273" t="str">
        <f>IF(H128&gt;0,U120," ")</f>
        <v xml:space="preserve"> </v>
      </c>
      <c r="V128" s="441" t="str">
        <f t="shared" si="74"/>
        <v xml:space="preserve"> </v>
      </c>
      <c r="W128" s="433" t="str">
        <f>IF(L128&gt;0,W120," ")</f>
        <v xml:space="preserve"> </v>
      </c>
      <c r="X128" s="405" t="str">
        <f t="shared" si="75"/>
        <v xml:space="preserve"> </v>
      </c>
      <c r="Y128" s="425" t="str">
        <f>IF(L128&gt;0,Y120," ")</f>
        <v xml:space="preserve"> </v>
      </c>
      <c r="Z128" s="298"/>
      <c r="AA128" s="299"/>
      <c r="AB128" s="300"/>
      <c r="AC128" s="410" t="str">
        <f t="shared" si="81"/>
        <v xml:space="preserve"> </v>
      </c>
      <c r="AD128" s="411" t="str">
        <f t="shared" si="76"/>
        <v xml:space="preserve"> </v>
      </c>
    </row>
    <row r="129" spans="2:30" ht="26.25" customHeight="1" x14ac:dyDescent="0.2">
      <c r="B129" s="272" t="s">
        <v>186</v>
      </c>
      <c r="C129" s="277"/>
      <c r="D129" s="278"/>
      <c r="E129" s="273" t="str">
        <f>IF(D129&gt;0,E120," ")</f>
        <v xml:space="preserve"> </v>
      </c>
      <c r="F129" s="283"/>
      <c r="G129" s="273" t="str">
        <f>IF(F129&gt;0,G120," ")</f>
        <v xml:space="preserve"> </v>
      </c>
      <c r="H129" s="286"/>
      <c r="I129" s="273" t="str">
        <f>IF(H129&gt;0,I120," ")</f>
        <v xml:space="preserve"> </v>
      </c>
      <c r="J129" s="499" t="str">
        <f t="shared" si="77"/>
        <v xml:space="preserve"> </v>
      </c>
      <c r="K129" s="273" t="str">
        <f>IF(H129&gt;0,K120," ")</f>
        <v xml:space="preserve"> </v>
      </c>
      <c r="L129" s="289"/>
      <c r="M129" s="273" t="str">
        <f>IF(L129&gt;0,M120," ")</f>
        <v xml:space="preserve"> </v>
      </c>
      <c r="N129" s="441" t="str">
        <f t="shared" si="78"/>
        <v xml:space="preserve"> </v>
      </c>
      <c r="O129" s="433" t="str">
        <f>IF(L129&gt;0,O120," ")</f>
        <v xml:space="preserve"> </v>
      </c>
      <c r="P129" s="400" t="str">
        <f t="shared" si="82"/>
        <v xml:space="preserve"> </v>
      </c>
      <c r="Q129" s="273" t="str">
        <f>IF(L129&gt;0,Q120," ")</f>
        <v xml:space="preserve"> </v>
      </c>
      <c r="R129" s="441" t="str">
        <f t="shared" si="79"/>
        <v xml:space="preserve"> </v>
      </c>
      <c r="S129" s="433" t="str">
        <f>IF(H129&gt;0,S120," ")</f>
        <v xml:space="preserve"> </v>
      </c>
      <c r="T129" s="398" t="str">
        <f t="shared" si="80"/>
        <v xml:space="preserve"> </v>
      </c>
      <c r="U129" s="273" t="str">
        <f>IF(H129&gt;0,U120," ")</f>
        <v xml:space="preserve"> </v>
      </c>
      <c r="V129" s="441" t="str">
        <f t="shared" si="74"/>
        <v xml:space="preserve"> </v>
      </c>
      <c r="W129" s="433" t="str">
        <f>IF(L129&gt;0,W120," ")</f>
        <v xml:space="preserve"> </v>
      </c>
      <c r="X129" s="405" t="str">
        <f t="shared" si="75"/>
        <v xml:space="preserve"> </v>
      </c>
      <c r="Y129" s="425" t="str">
        <f>IF(L129&gt;0,Y120," ")</f>
        <v xml:space="preserve"> </v>
      </c>
      <c r="Z129" s="298"/>
      <c r="AA129" s="299"/>
      <c r="AB129" s="300"/>
      <c r="AC129" s="410" t="str">
        <f t="shared" si="81"/>
        <v xml:space="preserve"> </v>
      </c>
      <c r="AD129" s="411" t="str">
        <f t="shared" si="76"/>
        <v xml:space="preserve"> </v>
      </c>
    </row>
    <row r="130" spans="2:30" ht="26.25" customHeight="1" x14ac:dyDescent="0.2">
      <c r="B130" s="272" t="s">
        <v>186</v>
      </c>
      <c r="C130" s="279"/>
      <c r="D130" s="278"/>
      <c r="E130" s="273" t="str">
        <f>IF(D130&gt;0,E120," ")</f>
        <v xml:space="preserve"> </v>
      </c>
      <c r="F130" s="283"/>
      <c r="G130" s="273" t="str">
        <f>IF(F130&gt;0,G120," ")</f>
        <v xml:space="preserve"> </v>
      </c>
      <c r="H130" s="286"/>
      <c r="I130" s="273" t="str">
        <f>IF(H130&gt;0,I120," ")</f>
        <v xml:space="preserve"> </v>
      </c>
      <c r="J130" s="499" t="str">
        <f t="shared" si="77"/>
        <v xml:space="preserve"> </v>
      </c>
      <c r="K130" s="273" t="str">
        <f>IF(H130&gt;0,K120," ")</f>
        <v xml:space="preserve"> </v>
      </c>
      <c r="L130" s="289"/>
      <c r="M130" s="273" t="str">
        <f>IF(L130&gt;0,M120," ")</f>
        <v xml:space="preserve"> </v>
      </c>
      <c r="N130" s="441" t="str">
        <f t="shared" si="78"/>
        <v xml:space="preserve"> </v>
      </c>
      <c r="O130" s="433" t="str">
        <f>IF(L130&gt;0,O120," ")</f>
        <v xml:space="preserve"> </v>
      </c>
      <c r="P130" s="400" t="str">
        <f t="shared" si="82"/>
        <v xml:space="preserve"> </v>
      </c>
      <c r="Q130" s="273" t="str">
        <f>IF(L130&gt;0,Q120," ")</f>
        <v xml:space="preserve"> </v>
      </c>
      <c r="R130" s="441" t="str">
        <f t="shared" si="79"/>
        <v xml:space="preserve"> </v>
      </c>
      <c r="S130" s="433" t="str">
        <f>IF(H130&gt;0,S120," ")</f>
        <v xml:space="preserve"> </v>
      </c>
      <c r="T130" s="398" t="str">
        <f t="shared" si="80"/>
        <v xml:space="preserve"> </v>
      </c>
      <c r="U130" s="273" t="str">
        <f>IF(H130&gt;0,U120," ")</f>
        <v xml:space="preserve"> </v>
      </c>
      <c r="V130" s="441" t="str">
        <f t="shared" si="74"/>
        <v xml:space="preserve"> </v>
      </c>
      <c r="W130" s="433" t="str">
        <f>IF(L130&gt;0,W120," ")</f>
        <v xml:space="preserve"> </v>
      </c>
      <c r="X130" s="405" t="str">
        <f t="shared" si="75"/>
        <v xml:space="preserve"> </v>
      </c>
      <c r="Y130" s="425" t="str">
        <f>IF(L130&gt;0,Y120," ")</f>
        <v xml:space="preserve"> </v>
      </c>
      <c r="Z130" s="298"/>
      <c r="AA130" s="299"/>
      <c r="AB130" s="300"/>
      <c r="AC130" s="410" t="str">
        <f t="shared" si="81"/>
        <v xml:space="preserve"> </v>
      </c>
      <c r="AD130" s="411" t="str">
        <f t="shared" si="76"/>
        <v xml:space="preserve"> </v>
      </c>
    </row>
    <row r="131" spans="2:30" ht="26.25" customHeight="1" x14ac:dyDescent="0.2">
      <c r="B131" s="272" t="s">
        <v>186</v>
      </c>
      <c r="C131" s="279"/>
      <c r="D131" s="278"/>
      <c r="E131" s="273" t="str">
        <f>IF(D131&gt;0,E120," ")</f>
        <v xml:space="preserve"> </v>
      </c>
      <c r="F131" s="283"/>
      <c r="G131" s="273" t="str">
        <f>IF(F131&gt;0,G120," ")</f>
        <v xml:space="preserve"> </v>
      </c>
      <c r="H131" s="286"/>
      <c r="I131" s="273" t="str">
        <f>IF(H131&gt;0,I120," ")</f>
        <v xml:space="preserve"> </v>
      </c>
      <c r="J131" s="499" t="str">
        <f t="shared" si="77"/>
        <v xml:space="preserve"> </v>
      </c>
      <c r="K131" s="273" t="str">
        <f>IF(H131&gt;0,K120," ")</f>
        <v xml:space="preserve"> </v>
      </c>
      <c r="L131" s="289"/>
      <c r="M131" s="273" t="str">
        <f>IF(L131&gt;0,M120," ")</f>
        <v xml:space="preserve"> </v>
      </c>
      <c r="N131" s="441" t="str">
        <f t="shared" si="78"/>
        <v xml:space="preserve"> </v>
      </c>
      <c r="O131" s="433" t="str">
        <f>IF(L131&gt;0,O120," ")</f>
        <v xml:space="preserve"> </v>
      </c>
      <c r="P131" s="400" t="str">
        <f t="shared" si="82"/>
        <v xml:space="preserve"> </v>
      </c>
      <c r="Q131" s="273" t="str">
        <f>IF(L131&gt;0,Q120," ")</f>
        <v xml:space="preserve"> </v>
      </c>
      <c r="R131" s="441" t="str">
        <f t="shared" si="79"/>
        <v xml:space="preserve"> </v>
      </c>
      <c r="S131" s="433" t="str">
        <f>IF(H131&gt;0,S120," ")</f>
        <v xml:space="preserve"> </v>
      </c>
      <c r="T131" s="398" t="str">
        <f t="shared" si="80"/>
        <v xml:space="preserve"> </v>
      </c>
      <c r="U131" s="273" t="str">
        <f>IF(H131&gt;0,U120," ")</f>
        <v xml:space="preserve"> </v>
      </c>
      <c r="V131" s="441" t="str">
        <f t="shared" si="74"/>
        <v xml:space="preserve"> </v>
      </c>
      <c r="W131" s="433" t="str">
        <f>IF(L131&gt;0,W120," ")</f>
        <v xml:space="preserve"> </v>
      </c>
      <c r="X131" s="405" t="str">
        <f t="shared" si="75"/>
        <v xml:space="preserve"> </v>
      </c>
      <c r="Y131" s="425" t="str">
        <f>IF(L131&gt;0,Y120," ")</f>
        <v xml:space="preserve"> </v>
      </c>
      <c r="Z131" s="298"/>
      <c r="AA131" s="299"/>
      <c r="AB131" s="300"/>
      <c r="AC131" s="410" t="str">
        <f t="shared" si="81"/>
        <v xml:space="preserve"> </v>
      </c>
      <c r="AD131" s="411" t="str">
        <f t="shared" si="76"/>
        <v xml:space="preserve"> </v>
      </c>
    </row>
    <row r="132" spans="2:30" ht="26.25" customHeight="1" x14ac:dyDescent="0.2">
      <c r="B132" s="272" t="s">
        <v>186</v>
      </c>
      <c r="C132" s="279"/>
      <c r="D132" s="278"/>
      <c r="E132" s="273" t="str">
        <f>IF(D132&gt;0,E120," ")</f>
        <v xml:space="preserve"> </v>
      </c>
      <c r="F132" s="283"/>
      <c r="G132" s="273" t="str">
        <f>IF(F132&gt;0,G120," ")</f>
        <v xml:space="preserve"> </v>
      </c>
      <c r="H132" s="286"/>
      <c r="I132" s="273" t="str">
        <f>IF(H132&gt;0,I120," ")</f>
        <v xml:space="preserve"> </v>
      </c>
      <c r="J132" s="499" t="str">
        <f t="shared" si="77"/>
        <v xml:space="preserve"> </v>
      </c>
      <c r="K132" s="273" t="str">
        <f>IF(H132&gt;0,K120," ")</f>
        <v xml:space="preserve"> </v>
      </c>
      <c r="L132" s="289"/>
      <c r="M132" s="273" t="str">
        <f>IF(L132&gt;0,M120," ")</f>
        <v xml:space="preserve"> </v>
      </c>
      <c r="N132" s="441" t="str">
        <f t="shared" si="78"/>
        <v xml:space="preserve"> </v>
      </c>
      <c r="O132" s="433" t="str">
        <f>IF(L132&gt;0,O120," ")</f>
        <v xml:space="preserve"> </v>
      </c>
      <c r="P132" s="400" t="str">
        <f t="shared" si="82"/>
        <v xml:space="preserve"> </v>
      </c>
      <c r="Q132" s="273" t="str">
        <f>IF(L132&gt;0,Q120," ")</f>
        <v xml:space="preserve"> </v>
      </c>
      <c r="R132" s="441" t="str">
        <f t="shared" si="79"/>
        <v xml:space="preserve"> </v>
      </c>
      <c r="S132" s="433" t="str">
        <f>IF(H132&gt;0,S120," ")</f>
        <v xml:space="preserve"> </v>
      </c>
      <c r="T132" s="398" t="str">
        <f t="shared" si="80"/>
        <v xml:space="preserve"> </v>
      </c>
      <c r="U132" s="273" t="str">
        <f>IF(H132&gt;0,U120," ")</f>
        <v xml:space="preserve"> </v>
      </c>
      <c r="V132" s="441" t="str">
        <f t="shared" si="74"/>
        <v xml:space="preserve"> </v>
      </c>
      <c r="W132" s="433" t="str">
        <f>IF(L132&gt;0,W120," ")</f>
        <v xml:space="preserve"> </v>
      </c>
      <c r="X132" s="405" t="str">
        <f t="shared" si="75"/>
        <v xml:space="preserve"> </v>
      </c>
      <c r="Y132" s="425" t="str">
        <f>IF(L132&gt;0,Y120," ")</f>
        <v xml:space="preserve"> </v>
      </c>
      <c r="Z132" s="298"/>
      <c r="AA132" s="299"/>
      <c r="AB132" s="300"/>
      <c r="AC132" s="410" t="str">
        <f t="shared" si="81"/>
        <v xml:space="preserve"> </v>
      </c>
      <c r="AD132" s="411" t="str">
        <f t="shared" si="76"/>
        <v xml:space="preserve"> </v>
      </c>
    </row>
    <row r="133" spans="2:30" ht="26.25" customHeight="1" x14ac:dyDescent="0.2">
      <c r="B133" s="272" t="s">
        <v>186</v>
      </c>
      <c r="C133" s="279"/>
      <c r="D133" s="278"/>
      <c r="E133" s="273" t="str">
        <f>IF(D133&gt;0,E120," ")</f>
        <v xml:space="preserve"> </v>
      </c>
      <c r="F133" s="283"/>
      <c r="G133" s="273" t="str">
        <f>IF(F133&gt;0,G120," ")</f>
        <v xml:space="preserve"> </v>
      </c>
      <c r="H133" s="286"/>
      <c r="I133" s="273" t="str">
        <f>IF(H133&gt;0,I120," ")</f>
        <v xml:space="preserve"> </v>
      </c>
      <c r="J133" s="499" t="str">
        <f t="shared" si="77"/>
        <v xml:space="preserve"> </v>
      </c>
      <c r="K133" s="273" t="str">
        <f>IF(H133&gt;0,K120," ")</f>
        <v xml:space="preserve"> </v>
      </c>
      <c r="L133" s="289"/>
      <c r="M133" s="273" t="str">
        <f>IF(L133&gt;0,M120," ")</f>
        <v xml:space="preserve"> </v>
      </c>
      <c r="N133" s="441" t="str">
        <f t="shared" si="78"/>
        <v xml:space="preserve"> </v>
      </c>
      <c r="O133" s="433" t="str">
        <f>IF(L133&gt;0,O120," ")</f>
        <v xml:space="preserve"> </v>
      </c>
      <c r="P133" s="400" t="str">
        <f>IF(L133&gt;0,7.43/L133," ")</f>
        <v xml:space="preserve"> </v>
      </c>
      <c r="Q133" s="273" t="str">
        <f>IF(L133&gt;0,Q120," ")</f>
        <v xml:space="preserve"> </v>
      </c>
      <c r="R133" s="441" t="str">
        <f t="shared" si="79"/>
        <v xml:space="preserve"> </v>
      </c>
      <c r="S133" s="433" t="str">
        <f>IF(H133&gt;0,S120," ")</f>
        <v xml:space="preserve"> </v>
      </c>
      <c r="T133" s="398" t="str">
        <f t="shared" si="80"/>
        <v xml:space="preserve"> </v>
      </c>
      <c r="U133" s="273" t="str">
        <f>IF(H133&gt;0,U120," ")</f>
        <v xml:space="preserve"> </v>
      </c>
      <c r="V133" s="441" t="str">
        <f t="shared" si="74"/>
        <v xml:space="preserve"> </v>
      </c>
      <c r="W133" s="433" t="str">
        <f>IF(L133&gt;0,W120," ")</f>
        <v xml:space="preserve"> </v>
      </c>
      <c r="X133" s="405" t="str">
        <f t="shared" si="75"/>
        <v xml:space="preserve"> </v>
      </c>
      <c r="Y133" s="425" t="str">
        <f>IF(L133&gt;0,Y120," ")</f>
        <v xml:space="preserve"> </v>
      </c>
      <c r="Z133" s="298"/>
      <c r="AA133" s="299"/>
      <c r="AB133" s="300"/>
      <c r="AC133" s="410" t="str">
        <f t="shared" si="81"/>
        <v xml:space="preserve"> </v>
      </c>
      <c r="AD133" s="411" t="str">
        <f t="shared" si="76"/>
        <v xml:space="preserve"> </v>
      </c>
    </row>
    <row r="134" spans="2:30" ht="26.25" customHeight="1" x14ac:dyDescent="0.2">
      <c r="B134" s="272" t="s">
        <v>186</v>
      </c>
      <c r="C134" s="279"/>
      <c r="D134" s="278"/>
      <c r="E134" s="273" t="str">
        <f>IF(D134&gt;0,E120," ")</f>
        <v xml:space="preserve"> </v>
      </c>
      <c r="F134" s="283"/>
      <c r="G134" s="273" t="str">
        <f>IF(F134&gt;0,G120," ")</f>
        <v xml:space="preserve"> </v>
      </c>
      <c r="H134" s="286"/>
      <c r="I134" s="273" t="str">
        <f>IF(H134&gt;0,I120," ")</f>
        <v xml:space="preserve"> </v>
      </c>
      <c r="J134" s="499" t="str">
        <f t="shared" si="77"/>
        <v xml:space="preserve"> </v>
      </c>
      <c r="K134" s="273" t="str">
        <f>IF(H134&gt;0,K120," ")</f>
        <v xml:space="preserve"> </v>
      </c>
      <c r="L134" s="289"/>
      <c r="M134" s="273" t="str">
        <f>IF(L134&gt;0,M120," ")</f>
        <v xml:space="preserve"> </v>
      </c>
      <c r="N134" s="441" t="str">
        <f t="shared" si="78"/>
        <v xml:space="preserve"> </v>
      </c>
      <c r="O134" s="433" t="str">
        <f>IF(L134&gt;0,O120," ")</f>
        <v xml:space="preserve"> </v>
      </c>
      <c r="P134" s="400" t="str">
        <f>IF(L134&gt;0,7.43/L134," ")</f>
        <v xml:space="preserve"> </v>
      </c>
      <c r="Q134" s="273" t="str">
        <f>IF(L134&gt;0,Q120," ")</f>
        <v xml:space="preserve"> </v>
      </c>
      <c r="R134" s="441" t="str">
        <f t="shared" si="79"/>
        <v xml:space="preserve"> </v>
      </c>
      <c r="S134" s="433" t="str">
        <f>IF(H134&gt;0,S120," ")</f>
        <v xml:space="preserve"> </v>
      </c>
      <c r="T134" s="398" t="str">
        <f t="shared" si="80"/>
        <v xml:space="preserve"> </v>
      </c>
      <c r="U134" s="273" t="str">
        <f>IF(H134&gt;0,U120," ")</f>
        <v xml:space="preserve"> </v>
      </c>
      <c r="V134" s="441" t="str">
        <f t="shared" si="74"/>
        <v xml:space="preserve"> </v>
      </c>
      <c r="W134" s="433" t="str">
        <f>IF(L134&gt;0,W120," ")</f>
        <v xml:space="preserve"> </v>
      </c>
      <c r="X134" s="405" t="str">
        <f t="shared" si="75"/>
        <v xml:space="preserve"> </v>
      </c>
      <c r="Y134" s="425" t="str">
        <f>IF(L134&gt;0,Y120," ")</f>
        <v xml:space="preserve"> </v>
      </c>
      <c r="Z134" s="298"/>
      <c r="AA134" s="299"/>
      <c r="AB134" s="300"/>
      <c r="AC134" s="410" t="str">
        <f t="shared" si="81"/>
        <v xml:space="preserve"> </v>
      </c>
      <c r="AD134" s="411" t="str">
        <f t="shared" si="76"/>
        <v xml:space="preserve"> </v>
      </c>
    </row>
    <row r="135" spans="2:30" ht="26.25" customHeight="1" x14ac:dyDescent="0.2">
      <c r="B135" s="274" t="s">
        <v>186</v>
      </c>
      <c r="C135" s="280"/>
      <c r="D135" s="281"/>
      <c r="E135" s="273" t="str">
        <f>IF(D135&gt;0,E120," ")</f>
        <v xml:space="preserve"> </v>
      </c>
      <c r="F135" s="284"/>
      <c r="G135" s="273" t="str">
        <f>IF(F135&gt;0,G120," ")</f>
        <v xml:space="preserve"> </v>
      </c>
      <c r="H135" s="287"/>
      <c r="I135" s="273" t="str">
        <f>IF(H135&gt;0,I120," ")</f>
        <v xml:space="preserve"> </v>
      </c>
      <c r="J135" s="499" t="str">
        <f t="shared" si="77"/>
        <v xml:space="preserve"> </v>
      </c>
      <c r="K135" s="273" t="str">
        <f>IF(H135&gt;0,K120," ")</f>
        <v xml:space="preserve"> </v>
      </c>
      <c r="L135" s="290"/>
      <c r="M135" s="273" t="str">
        <f>IF(L135&gt;0,M120," ")</f>
        <v xml:space="preserve"> </v>
      </c>
      <c r="N135" s="441" t="str">
        <f t="shared" si="78"/>
        <v xml:space="preserve"> </v>
      </c>
      <c r="O135" s="433" t="str">
        <f>IF(L135&gt;0,O120," ")</f>
        <v xml:space="preserve"> </v>
      </c>
      <c r="P135" s="401" t="str">
        <f t="shared" ref="P135" si="83">IF(L135&gt;0,7.43/L135," ")</f>
        <v xml:space="preserve"> </v>
      </c>
      <c r="Q135" s="273" t="str">
        <f>IF(L135&gt;0,Q120," ")</f>
        <v xml:space="preserve"> </v>
      </c>
      <c r="R135" s="441" t="str">
        <f t="shared" si="79"/>
        <v xml:space="preserve"> </v>
      </c>
      <c r="S135" s="433" t="str">
        <f>IF(H135&gt;0,S120," ")</f>
        <v xml:space="preserve"> </v>
      </c>
      <c r="T135" s="398" t="str">
        <f t="shared" si="80"/>
        <v xml:space="preserve"> </v>
      </c>
      <c r="U135" s="273" t="str">
        <f>IF(H135&gt;0,U120," ")</f>
        <v xml:space="preserve"> </v>
      </c>
      <c r="V135" s="498" t="str">
        <f t="shared" si="74"/>
        <v xml:space="preserve"> </v>
      </c>
      <c r="W135" s="433" t="str">
        <f>IF(L135&gt;0,W120," ")</f>
        <v xml:space="preserve"> </v>
      </c>
      <c r="X135" s="406" t="str">
        <f t="shared" si="75"/>
        <v xml:space="preserve"> </v>
      </c>
      <c r="Y135" s="425" t="str">
        <f>IF(L135&gt;0,Y120," ")</f>
        <v xml:space="preserve"> </v>
      </c>
      <c r="Z135" s="301"/>
      <c r="AA135" s="302"/>
      <c r="AB135" s="303"/>
      <c r="AC135" s="412" t="str">
        <f t="shared" si="81"/>
        <v xml:space="preserve"> </v>
      </c>
      <c r="AD135" s="413" t="str">
        <f t="shared" si="76"/>
        <v xml:space="preserve"> </v>
      </c>
    </row>
    <row r="136" spans="2:30" ht="26.25" customHeight="1" x14ac:dyDescent="0.2">
      <c r="B136" s="256"/>
      <c r="C136" s="257"/>
      <c r="D136" s="392">
        <f>SUM(D120:D135)</f>
        <v>0</v>
      </c>
      <c r="E136" s="258" t="s">
        <v>187</v>
      </c>
      <c r="F136" s="393">
        <f>SUM(F120:F135)</f>
        <v>0</v>
      </c>
      <c r="G136" s="259" t="s">
        <v>188</v>
      </c>
      <c r="H136" s="395" t="str">
        <f>IF(F136&gt;0,J136/F136," ")</f>
        <v xml:space="preserve"> </v>
      </c>
      <c r="I136" s="260" t="s">
        <v>189</v>
      </c>
      <c r="J136" s="443">
        <f>SUM(J120:J135)</f>
        <v>0</v>
      </c>
      <c r="K136" s="259" t="s">
        <v>190</v>
      </c>
      <c r="L136" s="396" t="str">
        <f>IF(F136&gt;0,N136/J136," ")</f>
        <v xml:space="preserve"> </v>
      </c>
      <c r="M136" s="259" t="s">
        <v>132</v>
      </c>
      <c r="N136" s="443">
        <f>SUM(N120:N135)</f>
        <v>0</v>
      </c>
      <c r="O136" s="434" t="s">
        <v>191</v>
      </c>
      <c r="P136" s="402" t="str">
        <f>IF(F136&gt;0,7.43/L136," ")</f>
        <v xml:space="preserve"> </v>
      </c>
      <c r="Q136" s="259" t="s">
        <v>192</v>
      </c>
      <c r="R136" s="442" t="str">
        <f t="shared" ref="R136" si="84">IF(J136&gt;0,J136/P136," ")</f>
        <v xml:space="preserve"> </v>
      </c>
      <c r="S136" s="434" t="s">
        <v>193</v>
      </c>
      <c r="T136" s="393" t="str">
        <f t="shared" ref="T136" si="85">IF(D136&gt;0,J136/D136," ")</f>
        <v xml:space="preserve"> </v>
      </c>
      <c r="U136" s="259" t="s">
        <v>194</v>
      </c>
      <c r="V136" s="442" t="str">
        <f t="shared" ref="V136:V137" si="86">IF(D136&gt;0,N136/D136," ")</f>
        <v xml:space="preserve"> </v>
      </c>
      <c r="W136" s="434" t="s">
        <v>195</v>
      </c>
      <c r="X136" s="407" t="str">
        <f t="shared" ref="X136" si="87">IF(D136&gt;0,V136/7.43," ")</f>
        <v xml:space="preserve"> </v>
      </c>
      <c r="Y136" s="261" t="s">
        <v>81</v>
      </c>
      <c r="Z136" s="416"/>
      <c r="AA136" s="417"/>
      <c r="AB136" s="417"/>
      <c r="AC136" s="414">
        <f>SUM(AC120:AC135)</f>
        <v>0</v>
      </c>
      <c r="AD136" s="415" t="str">
        <f>IF(D136&gt;0,AC136/D136," ")</f>
        <v xml:space="preserve"> </v>
      </c>
    </row>
    <row r="137" spans="2:30" ht="4.5" customHeight="1" x14ac:dyDescent="0.2">
      <c r="B137" s="262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 t="str">
        <f t="shared" si="86"/>
        <v xml:space="preserve"> </v>
      </c>
      <c r="W137" s="263"/>
      <c r="X137" s="263"/>
      <c r="Y137" s="265"/>
      <c r="Z137" s="263"/>
      <c r="AA137" s="266"/>
      <c r="AB137" s="266"/>
      <c r="AC137" s="266"/>
      <c r="AD137" s="266"/>
    </row>
    <row r="138" spans="2:30" ht="18.75" customHeight="1" thickBot="1" x14ac:dyDescent="0.25">
      <c r="B138" s="304" t="s">
        <v>196</v>
      </c>
      <c r="C138" s="305"/>
      <c r="D138" s="305"/>
      <c r="E138" s="305"/>
      <c r="F138" s="394" t="str">
        <f>IF(Y118&gt;0,J138/H138," ")</f>
        <v xml:space="preserve"> </v>
      </c>
      <c r="G138" s="247" t="s">
        <v>188</v>
      </c>
      <c r="H138" s="291" t="str">
        <f>IF($Y118&gt;0,SUMIF('[1]Produktion i kg ts'!$V$4:$V$28,$Y118,'[1]Produktion i kg ts'!$T$4:$T$28)/SUMIF('[1]Produktion i kg ts'!$V$4:$V$28,$Y118,'[1]Produktion i kg ts'!$BM$4:$BM$28)," ")</f>
        <v xml:space="preserve"> </v>
      </c>
      <c r="I138" s="248" t="s">
        <v>189</v>
      </c>
      <c r="J138" s="450" t="str">
        <f>IF(Y118&gt;0,R138*P138," ")</f>
        <v xml:space="preserve"> </v>
      </c>
      <c r="K138" s="247" t="s">
        <v>190</v>
      </c>
      <c r="L138" s="292" t="str">
        <f>IF($Y118&gt;0,SUMIF('[1]Produktion i MJ'!$U$4:$U$28,$Y118,'[1]Produktion i MJ'!$S$4:$S$28)/SUMIF('[1]Produktion i kg ts'!$V$4:$V$28,$Y118,'[1]Produktion i kg ts'!$T$4:$T$28)," ")</f>
        <v xml:space="preserve"> </v>
      </c>
      <c r="M138" s="247" t="s">
        <v>132</v>
      </c>
      <c r="N138" s="450" t="str">
        <f>IF(Y118&gt;0,J138*L138," ")</f>
        <v xml:space="preserve"> </v>
      </c>
      <c r="O138" s="448" t="s">
        <v>191</v>
      </c>
      <c r="P138" s="403" t="str">
        <f>IF(Y118&gt;0,7.43/L138," ")</f>
        <v xml:space="preserve"> </v>
      </c>
      <c r="Q138" s="247" t="s">
        <v>192</v>
      </c>
      <c r="R138" s="449" t="str">
        <f>IF($Y118&gt;0,SUMIF('[1]Produktion i FEN (inddata)'!$V$4:$V$28,$Y118,'[1]Produktion i FEN (inddata)'!$T$4:$T$28)," ")</f>
        <v xml:space="preserve"> </v>
      </c>
      <c r="S138" s="448" t="s">
        <v>193</v>
      </c>
      <c r="T138" s="394" t="str">
        <f>IF(Y118&gt;0,J138/D136," ")</f>
        <v xml:space="preserve"> </v>
      </c>
      <c r="U138" s="247" t="s">
        <v>194</v>
      </c>
      <c r="V138" s="447" t="str">
        <f>IF(Y118&gt;0,N138/D136," ")</f>
        <v xml:space="preserve"> </v>
      </c>
      <c r="W138" s="448" t="s">
        <v>195</v>
      </c>
      <c r="X138" s="408" t="str">
        <f>IF(Y118&gt;0,R138/D136," ")</f>
        <v xml:space="preserve"> </v>
      </c>
      <c r="Y138" s="249" t="s">
        <v>81</v>
      </c>
      <c r="Z138" s="250"/>
      <c r="AA138" s="266"/>
      <c r="AB138" s="266"/>
      <c r="AC138" s="266"/>
      <c r="AD138" s="266"/>
    </row>
    <row r="139" spans="2:30" ht="14.25" customHeight="1" thickBot="1" x14ac:dyDescent="0.25">
      <c r="B139" s="244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857" t="s">
        <v>176</v>
      </c>
      <c r="AA139" s="858"/>
      <c r="AB139" s="858"/>
      <c r="AC139" s="858"/>
      <c r="AD139" s="859"/>
    </row>
    <row r="140" spans="2:30" ht="18.75" customHeight="1" thickBot="1" x14ac:dyDescent="0.25">
      <c r="B140" s="837"/>
      <c r="C140" s="838"/>
      <c r="D140" s="838"/>
      <c r="E140" s="838"/>
      <c r="F140" s="428" t="s">
        <v>227</v>
      </c>
      <c r="G140" s="833" t="s">
        <v>177</v>
      </c>
      <c r="H140" s="833"/>
      <c r="I140" s="834"/>
      <c r="J140" s="856" t="s">
        <v>178</v>
      </c>
      <c r="K140" s="853"/>
      <c r="L140" s="838" t="s">
        <v>177</v>
      </c>
      <c r="M140" s="838"/>
      <c r="N140" s="838"/>
      <c r="O140" s="856" t="s">
        <v>179</v>
      </c>
      <c r="P140" s="853"/>
      <c r="Q140" s="853"/>
      <c r="R140" s="426">
        <f>AC158</f>
        <v>0</v>
      </c>
      <c r="S140" s="856" t="s">
        <v>180</v>
      </c>
      <c r="T140" s="853"/>
      <c r="U140" s="426" t="str">
        <f>AD158</f>
        <v xml:space="preserve"> </v>
      </c>
      <c r="V140" s="853" t="s">
        <v>181</v>
      </c>
      <c r="W140" s="853"/>
      <c r="X140" s="853"/>
      <c r="Y140" s="427"/>
      <c r="Z140" s="293"/>
      <c r="AA140" s="854" t="s">
        <v>182</v>
      </c>
      <c r="AB140" s="854" t="s">
        <v>183</v>
      </c>
      <c r="AC140" s="854" t="s">
        <v>184</v>
      </c>
      <c r="AD140" s="854" t="s">
        <v>185</v>
      </c>
    </row>
    <row r="141" spans="2:30" ht="3.75" customHeight="1" thickBot="1" x14ac:dyDescent="0.25">
      <c r="B141" s="495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7"/>
      <c r="Z141" s="294"/>
      <c r="AA141" s="855"/>
      <c r="AB141" s="855"/>
      <c r="AC141" s="855"/>
      <c r="AD141" s="855"/>
    </row>
    <row r="142" spans="2:30" ht="26.25" customHeight="1" x14ac:dyDescent="0.2">
      <c r="B142" s="267" t="s">
        <v>186</v>
      </c>
      <c r="C142" s="275"/>
      <c r="D142" s="276"/>
      <c r="E142" s="268" t="s">
        <v>187</v>
      </c>
      <c r="F142" s="282"/>
      <c r="G142" s="269" t="s">
        <v>188</v>
      </c>
      <c r="H142" s="285"/>
      <c r="I142" s="270" t="s">
        <v>189</v>
      </c>
      <c r="J142" s="451">
        <f>F142*H142</f>
        <v>0</v>
      </c>
      <c r="K142" s="269" t="s">
        <v>190</v>
      </c>
      <c r="L142" s="288"/>
      <c r="M142" s="269" t="s">
        <v>132</v>
      </c>
      <c r="N142" s="440">
        <f>J142*L142</f>
        <v>0</v>
      </c>
      <c r="O142" s="432" t="s">
        <v>191</v>
      </c>
      <c r="P142" s="399" t="str">
        <f>IF(L142&gt;0,7.43/L142," ")</f>
        <v xml:space="preserve"> </v>
      </c>
      <c r="Q142" s="269" t="s">
        <v>192</v>
      </c>
      <c r="R142" s="440" t="str">
        <f>IF(J142&gt;0,J142/P142," ")</f>
        <v xml:space="preserve"> </v>
      </c>
      <c r="S142" s="432" t="s">
        <v>193</v>
      </c>
      <c r="T142" s="397" t="str">
        <f>IF(J142&gt;0,J142/D142," ")</f>
        <v xml:space="preserve"> </v>
      </c>
      <c r="U142" s="269" t="s">
        <v>194</v>
      </c>
      <c r="V142" s="440" t="str">
        <f>IF(L142&gt;0,N142/D142," ")</f>
        <v xml:space="preserve"> </v>
      </c>
      <c r="W142" s="432" t="s">
        <v>195</v>
      </c>
      <c r="X142" s="404" t="str">
        <f>IF(L142&gt;0,V142/7.43," ")</f>
        <v xml:space="preserve"> </v>
      </c>
      <c r="Y142" s="271" t="s">
        <v>81</v>
      </c>
      <c r="Z142" s="295"/>
      <c r="AA142" s="296"/>
      <c r="AB142" s="297"/>
      <c r="AC142" s="409" t="str">
        <f>IF(AB142&gt;0,AB142-AA142," ")</f>
        <v xml:space="preserve"> </v>
      </c>
      <c r="AD142" s="418" t="str">
        <f>IF(AB142&gt;0,AC142/D142," ")</f>
        <v xml:space="preserve"> </v>
      </c>
    </row>
    <row r="143" spans="2:30" ht="26.25" customHeight="1" x14ac:dyDescent="0.2">
      <c r="B143" s="272" t="s">
        <v>186</v>
      </c>
      <c r="C143" s="277"/>
      <c r="D143" s="278"/>
      <c r="E143" s="273" t="str">
        <f>IF(D143&gt;0,E142," ")</f>
        <v xml:space="preserve"> </v>
      </c>
      <c r="F143" s="283"/>
      <c r="G143" s="273" t="str">
        <f>IF(F143&gt;0,G142," ")</f>
        <v xml:space="preserve"> </v>
      </c>
      <c r="H143" s="286"/>
      <c r="I143" s="273" t="str">
        <f>IF(H143&gt;0,I142," ")</f>
        <v xml:space="preserve"> </v>
      </c>
      <c r="J143" s="499" t="str">
        <f>IF(F143&gt;0,F143*H143," ")</f>
        <v xml:space="preserve"> </v>
      </c>
      <c r="K143" s="273" t="str">
        <f>IF(H143&gt;0,K142," ")</f>
        <v xml:space="preserve"> </v>
      </c>
      <c r="L143" s="289"/>
      <c r="M143" s="273" t="str">
        <f>IF(L143&gt;0,M142," ")</f>
        <v xml:space="preserve"> </v>
      </c>
      <c r="N143" s="441" t="str">
        <f>IF(H143&gt;0,J143*L143," ")</f>
        <v xml:space="preserve"> </v>
      </c>
      <c r="O143" s="433" t="str">
        <f>IF(L143&gt;0,O142," ")</f>
        <v xml:space="preserve"> </v>
      </c>
      <c r="P143" s="400" t="str">
        <f t="shared" ref="P143:P147" si="88">IF(L143&gt;0,7.43/L143," ")</f>
        <v xml:space="preserve"> </v>
      </c>
      <c r="Q143" s="273" t="str">
        <f>IF(L143&gt;0,Q142," ")</f>
        <v xml:space="preserve"> </v>
      </c>
      <c r="R143" s="441" t="str">
        <f>IF(H143&gt;0,J143/P143," ")</f>
        <v xml:space="preserve"> </v>
      </c>
      <c r="S143" s="433" t="str">
        <f>IF(H143&gt;0,S142," ")</f>
        <v xml:space="preserve"> </v>
      </c>
      <c r="T143" s="398" t="str">
        <f>IF(H143&gt;0,J143/D143," ")</f>
        <v xml:space="preserve"> </v>
      </c>
      <c r="U143" s="273" t="str">
        <f>IF(H143&gt;0,U142," ")</f>
        <v xml:space="preserve"> </v>
      </c>
      <c r="V143" s="441" t="str">
        <f t="shared" ref="V143:V157" si="89">IF(L143&gt;0,N143/D143," ")</f>
        <v xml:space="preserve"> </v>
      </c>
      <c r="W143" s="433" t="str">
        <f>IF(L143&gt;0,W142," ")</f>
        <v xml:space="preserve"> </v>
      </c>
      <c r="X143" s="405" t="str">
        <f t="shared" ref="X143:X157" si="90">IF(L143&gt;0,V143/7.43," ")</f>
        <v xml:space="preserve"> </v>
      </c>
      <c r="Y143" s="425" t="str">
        <f>IF(L143&gt;0,Y142," ")</f>
        <v xml:space="preserve"> </v>
      </c>
      <c r="Z143" s="298"/>
      <c r="AA143" s="299"/>
      <c r="AB143" s="300"/>
      <c r="AC143" s="410" t="str">
        <f>IF(AB143&gt;0,AB143-AA143," ")</f>
        <v xml:space="preserve"> </v>
      </c>
      <c r="AD143" s="411" t="str">
        <f t="shared" ref="AD143:AD157" si="91">IF(AB143&gt;0,AC143/D143," ")</f>
        <v xml:space="preserve"> </v>
      </c>
    </row>
    <row r="144" spans="2:30" ht="26.25" customHeight="1" x14ac:dyDescent="0.2">
      <c r="B144" s="272" t="s">
        <v>186</v>
      </c>
      <c r="C144" s="279"/>
      <c r="D144" s="278"/>
      <c r="E144" s="273" t="str">
        <f>IF(D144&gt;0,E142," ")</f>
        <v xml:space="preserve"> </v>
      </c>
      <c r="F144" s="283"/>
      <c r="G144" s="273" t="str">
        <f>IF(F144&gt;0,G142," ")</f>
        <v xml:space="preserve"> </v>
      </c>
      <c r="H144" s="286"/>
      <c r="I144" s="273" t="str">
        <f>IF(H144&gt;0,I142," ")</f>
        <v xml:space="preserve"> </v>
      </c>
      <c r="J144" s="499" t="str">
        <f t="shared" ref="J144:J157" si="92">IF(F144&gt;0,F144*H144," ")</f>
        <v xml:space="preserve"> </v>
      </c>
      <c r="K144" s="273" t="str">
        <f>IF(H144&gt;0,K142," ")</f>
        <v xml:space="preserve"> </v>
      </c>
      <c r="L144" s="289"/>
      <c r="M144" s="273" t="str">
        <f>IF(L144&gt;0,M142," ")</f>
        <v xml:space="preserve"> </v>
      </c>
      <c r="N144" s="441" t="str">
        <f t="shared" ref="N144:N157" si="93">IF(H144&gt;0,J144*L144," ")</f>
        <v xml:space="preserve"> </v>
      </c>
      <c r="O144" s="433" t="str">
        <f>IF(L144&gt;0,O142," ")</f>
        <v xml:space="preserve"> </v>
      </c>
      <c r="P144" s="400" t="str">
        <f t="shared" si="88"/>
        <v xml:space="preserve"> </v>
      </c>
      <c r="Q144" s="273" t="str">
        <f>IF(L144&gt;0,Q142," ")</f>
        <v xml:space="preserve"> </v>
      </c>
      <c r="R144" s="441" t="str">
        <f t="shared" ref="R144:R157" si="94">IF(H144&gt;0,J144/P144," ")</f>
        <v xml:space="preserve"> </v>
      </c>
      <c r="S144" s="433" t="str">
        <f>IF(H144&gt;0,S142," ")</f>
        <v xml:space="preserve"> </v>
      </c>
      <c r="T144" s="398" t="str">
        <f t="shared" ref="T144:T157" si="95">IF(H144&gt;0,J144/D144," ")</f>
        <v xml:space="preserve"> </v>
      </c>
      <c r="U144" s="273" t="str">
        <f>IF(H144&gt;0,U142," ")</f>
        <v xml:space="preserve"> </v>
      </c>
      <c r="V144" s="441" t="str">
        <f t="shared" si="89"/>
        <v xml:space="preserve"> </v>
      </c>
      <c r="W144" s="433" t="str">
        <f>IF(L144&gt;0,W142," ")</f>
        <v xml:space="preserve"> </v>
      </c>
      <c r="X144" s="405" t="str">
        <f t="shared" si="90"/>
        <v xml:space="preserve"> </v>
      </c>
      <c r="Y144" s="425" t="str">
        <f>IF(L144&gt;0,Y142," ")</f>
        <v xml:space="preserve"> </v>
      </c>
      <c r="Z144" s="298"/>
      <c r="AA144" s="299"/>
      <c r="AB144" s="300"/>
      <c r="AC144" s="410" t="str">
        <f t="shared" ref="AC144:AC157" si="96">IF(AB144&gt;0,AB144-AA144," ")</f>
        <v xml:space="preserve"> </v>
      </c>
      <c r="AD144" s="411" t="str">
        <f t="shared" si="91"/>
        <v xml:space="preserve"> </v>
      </c>
    </row>
    <row r="145" spans="2:30" ht="26.25" customHeight="1" x14ac:dyDescent="0.2">
      <c r="B145" s="272" t="s">
        <v>186</v>
      </c>
      <c r="C145" s="279"/>
      <c r="D145" s="278"/>
      <c r="E145" s="273" t="str">
        <f>IF(D145&gt;0,E142," ")</f>
        <v xml:space="preserve"> </v>
      </c>
      <c r="F145" s="283"/>
      <c r="G145" s="273" t="str">
        <f>IF(F145&gt;0,G142," ")</f>
        <v xml:space="preserve"> </v>
      </c>
      <c r="H145" s="286"/>
      <c r="I145" s="273" t="str">
        <f>IF(H145&gt;0,I142," ")</f>
        <v xml:space="preserve"> </v>
      </c>
      <c r="J145" s="499" t="str">
        <f t="shared" si="92"/>
        <v xml:space="preserve"> </v>
      </c>
      <c r="K145" s="273" t="str">
        <f>IF(H145&gt;0,K142," ")</f>
        <v xml:space="preserve"> </v>
      </c>
      <c r="L145" s="289"/>
      <c r="M145" s="273" t="str">
        <f>IF(L145&gt;0,M142," ")</f>
        <v xml:space="preserve"> </v>
      </c>
      <c r="N145" s="441" t="str">
        <f t="shared" si="93"/>
        <v xml:space="preserve"> </v>
      </c>
      <c r="O145" s="433" t="str">
        <f>IF(L145&gt;0,O142," ")</f>
        <v xml:space="preserve"> </v>
      </c>
      <c r="P145" s="400" t="str">
        <f t="shared" si="88"/>
        <v xml:space="preserve"> </v>
      </c>
      <c r="Q145" s="273" t="str">
        <f>IF(L145&gt;0,Q142," ")</f>
        <v xml:space="preserve"> </v>
      </c>
      <c r="R145" s="441" t="str">
        <f t="shared" si="94"/>
        <v xml:space="preserve"> </v>
      </c>
      <c r="S145" s="433" t="str">
        <f>IF(H145&gt;0,S142," ")</f>
        <v xml:space="preserve"> </v>
      </c>
      <c r="T145" s="398" t="str">
        <f t="shared" si="95"/>
        <v xml:space="preserve"> </v>
      </c>
      <c r="U145" s="273" t="str">
        <f>IF(H145&gt;0,U142," ")</f>
        <v xml:space="preserve"> </v>
      </c>
      <c r="V145" s="441" t="str">
        <f t="shared" si="89"/>
        <v xml:space="preserve"> </v>
      </c>
      <c r="W145" s="433" t="str">
        <f>IF(L145&gt;0,W142," ")</f>
        <v xml:space="preserve"> </v>
      </c>
      <c r="X145" s="405" t="str">
        <f t="shared" si="90"/>
        <v xml:space="preserve"> </v>
      </c>
      <c r="Y145" s="425" t="str">
        <f>IF(L145&gt;0,Y142," ")</f>
        <v xml:space="preserve"> </v>
      </c>
      <c r="Z145" s="298"/>
      <c r="AA145" s="299"/>
      <c r="AB145" s="300"/>
      <c r="AC145" s="410" t="str">
        <f t="shared" si="96"/>
        <v xml:space="preserve"> </v>
      </c>
      <c r="AD145" s="411" t="str">
        <f t="shared" si="91"/>
        <v xml:space="preserve"> </v>
      </c>
    </row>
    <row r="146" spans="2:30" ht="26.25" customHeight="1" x14ac:dyDescent="0.2">
      <c r="B146" s="272" t="s">
        <v>186</v>
      </c>
      <c r="C146" s="277"/>
      <c r="D146" s="278"/>
      <c r="E146" s="273" t="str">
        <f>IF(D146&gt;0,E142," ")</f>
        <v xml:space="preserve"> </v>
      </c>
      <c r="F146" s="283"/>
      <c r="G146" s="273" t="str">
        <f>IF(F146&gt;0,G142," ")</f>
        <v xml:space="preserve"> </v>
      </c>
      <c r="H146" s="286"/>
      <c r="I146" s="273" t="str">
        <f>IF(H146&gt;0,I142," ")</f>
        <v xml:space="preserve"> </v>
      </c>
      <c r="J146" s="499" t="str">
        <f t="shared" si="92"/>
        <v xml:space="preserve"> </v>
      </c>
      <c r="K146" s="273" t="str">
        <f>IF(H146&gt;0,K142," ")</f>
        <v xml:space="preserve"> </v>
      </c>
      <c r="L146" s="289"/>
      <c r="M146" s="273" t="str">
        <f>IF(L146&gt;0,M142," ")</f>
        <v xml:space="preserve"> </v>
      </c>
      <c r="N146" s="441" t="str">
        <f t="shared" si="93"/>
        <v xml:space="preserve"> </v>
      </c>
      <c r="O146" s="433" t="str">
        <f>IF(L146&gt;0,O142," ")</f>
        <v xml:space="preserve"> </v>
      </c>
      <c r="P146" s="400" t="str">
        <f t="shared" si="88"/>
        <v xml:space="preserve"> </v>
      </c>
      <c r="Q146" s="273" t="str">
        <f>IF(L146&gt;0,Q142," ")</f>
        <v xml:space="preserve"> </v>
      </c>
      <c r="R146" s="441" t="str">
        <f t="shared" si="94"/>
        <v xml:space="preserve"> </v>
      </c>
      <c r="S146" s="433" t="str">
        <f>IF(H146&gt;0,S142," ")</f>
        <v xml:space="preserve"> </v>
      </c>
      <c r="T146" s="398" t="str">
        <f t="shared" si="95"/>
        <v xml:space="preserve"> </v>
      </c>
      <c r="U146" s="273" t="str">
        <f>IF(H146&gt;0,U142," ")</f>
        <v xml:space="preserve"> </v>
      </c>
      <c r="V146" s="441" t="str">
        <f t="shared" si="89"/>
        <v xml:space="preserve"> </v>
      </c>
      <c r="W146" s="433" t="str">
        <f>IF(L146&gt;0,W142," ")</f>
        <v xml:space="preserve"> </v>
      </c>
      <c r="X146" s="405" t="str">
        <f t="shared" si="90"/>
        <v xml:space="preserve"> </v>
      </c>
      <c r="Y146" s="425" t="str">
        <f>IF(L146&gt;0,Y142," ")</f>
        <v xml:space="preserve"> </v>
      </c>
      <c r="Z146" s="298"/>
      <c r="AA146" s="299"/>
      <c r="AB146" s="300"/>
      <c r="AC146" s="410" t="str">
        <f t="shared" si="96"/>
        <v xml:space="preserve"> </v>
      </c>
      <c r="AD146" s="411" t="str">
        <f t="shared" si="91"/>
        <v xml:space="preserve"> </v>
      </c>
    </row>
    <row r="147" spans="2:30" ht="26.25" customHeight="1" x14ac:dyDescent="0.2">
      <c r="B147" s="272" t="s">
        <v>186</v>
      </c>
      <c r="C147" s="279"/>
      <c r="D147" s="278"/>
      <c r="E147" s="273" t="str">
        <f>IF(D147&gt;0,E142," ")</f>
        <v xml:space="preserve"> </v>
      </c>
      <c r="F147" s="283"/>
      <c r="G147" s="273" t="str">
        <f>IF(F147&gt;0,G142," ")</f>
        <v xml:space="preserve"> </v>
      </c>
      <c r="H147" s="286"/>
      <c r="I147" s="273" t="str">
        <f>IF(H147&gt;0,I142," ")</f>
        <v xml:space="preserve"> </v>
      </c>
      <c r="J147" s="499" t="str">
        <f t="shared" si="92"/>
        <v xml:space="preserve"> </v>
      </c>
      <c r="K147" s="273" t="str">
        <f>IF(H147&gt;0,K142," ")</f>
        <v xml:space="preserve"> </v>
      </c>
      <c r="L147" s="289"/>
      <c r="M147" s="273" t="str">
        <f>IF(L147&gt;0,M142," ")</f>
        <v xml:space="preserve"> </v>
      </c>
      <c r="N147" s="441" t="str">
        <f t="shared" si="93"/>
        <v xml:space="preserve"> </v>
      </c>
      <c r="O147" s="433" t="str">
        <f>IF(L147&gt;0,O142," ")</f>
        <v xml:space="preserve"> </v>
      </c>
      <c r="P147" s="400" t="str">
        <f t="shared" si="88"/>
        <v xml:space="preserve"> </v>
      </c>
      <c r="Q147" s="273" t="str">
        <f>IF(L147&gt;0,Q142," ")</f>
        <v xml:space="preserve"> </v>
      </c>
      <c r="R147" s="441" t="str">
        <f t="shared" si="94"/>
        <v xml:space="preserve"> </v>
      </c>
      <c r="S147" s="433" t="str">
        <f>IF(H147&gt;0,S142," ")</f>
        <v xml:space="preserve"> </v>
      </c>
      <c r="T147" s="398" t="str">
        <f t="shared" si="95"/>
        <v xml:space="preserve"> </v>
      </c>
      <c r="U147" s="273" t="str">
        <f>IF(H147&gt;0,U142," ")</f>
        <v xml:space="preserve"> </v>
      </c>
      <c r="V147" s="441" t="str">
        <f t="shared" si="89"/>
        <v xml:space="preserve"> </v>
      </c>
      <c r="W147" s="433" t="str">
        <f>IF(L147&gt;0,W142," ")</f>
        <v xml:space="preserve"> </v>
      </c>
      <c r="X147" s="405" t="str">
        <f t="shared" si="90"/>
        <v xml:space="preserve"> </v>
      </c>
      <c r="Y147" s="425" t="str">
        <f>IF(L147&gt;0,Y142," ")</f>
        <v xml:space="preserve"> </v>
      </c>
      <c r="Z147" s="298"/>
      <c r="AA147" s="299"/>
      <c r="AB147" s="300"/>
      <c r="AC147" s="410" t="str">
        <f t="shared" si="96"/>
        <v xml:space="preserve"> </v>
      </c>
      <c r="AD147" s="411" t="str">
        <f t="shared" si="91"/>
        <v xml:space="preserve"> </v>
      </c>
    </row>
    <row r="148" spans="2:30" ht="26.25" customHeight="1" x14ac:dyDescent="0.2">
      <c r="B148" s="272" t="s">
        <v>186</v>
      </c>
      <c r="C148" s="279"/>
      <c r="D148" s="278"/>
      <c r="E148" s="273" t="str">
        <f>IF(D148&gt;0,E142," ")</f>
        <v xml:space="preserve"> </v>
      </c>
      <c r="F148" s="283"/>
      <c r="G148" s="273" t="str">
        <f>IF(F148&gt;0,G142," ")</f>
        <v xml:space="preserve"> </v>
      </c>
      <c r="H148" s="286"/>
      <c r="I148" s="273" t="str">
        <f>IF(H148&gt;0,I142," ")</f>
        <v xml:space="preserve"> </v>
      </c>
      <c r="J148" s="499" t="str">
        <f t="shared" si="92"/>
        <v xml:space="preserve"> </v>
      </c>
      <c r="K148" s="273" t="str">
        <f>IF(H148&gt;0,K142," ")</f>
        <v xml:space="preserve"> </v>
      </c>
      <c r="L148" s="289"/>
      <c r="M148" s="273" t="str">
        <f>IF(L148&gt;0,M142," ")</f>
        <v xml:space="preserve"> </v>
      </c>
      <c r="N148" s="441" t="str">
        <f t="shared" si="93"/>
        <v xml:space="preserve"> </v>
      </c>
      <c r="O148" s="433" t="str">
        <f>IF(L148&gt;0,O142," ")</f>
        <v xml:space="preserve"> </v>
      </c>
      <c r="P148" s="400" t="str">
        <f>IF(L148&gt;0,7.43/L148," ")</f>
        <v xml:space="preserve"> </v>
      </c>
      <c r="Q148" s="273" t="str">
        <f>IF(L148&gt;0,Q142," ")</f>
        <v xml:space="preserve"> </v>
      </c>
      <c r="R148" s="441" t="str">
        <f t="shared" si="94"/>
        <v xml:space="preserve"> </v>
      </c>
      <c r="S148" s="433" t="str">
        <f>IF(H148&gt;0,S142," ")</f>
        <v xml:space="preserve"> </v>
      </c>
      <c r="T148" s="398" t="str">
        <f t="shared" si="95"/>
        <v xml:space="preserve"> </v>
      </c>
      <c r="U148" s="273" t="str">
        <f>IF(H148&gt;0,U142," ")</f>
        <v xml:space="preserve"> </v>
      </c>
      <c r="V148" s="441" t="str">
        <f t="shared" si="89"/>
        <v xml:space="preserve"> </v>
      </c>
      <c r="W148" s="433" t="str">
        <f>IF(L148&gt;0,W142," ")</f>
        <v xml:space="preserve"> </v>
      </c>
      <c r="X148" s="405" t="str">
        <f t="shared" si="90"/>
        <v xml:space="preserve"> </v>
      </c>
      <c r="Y148" s="425" t="str">
        <f>IF(L148&gt;0,Y142," ")</f>
        <v xml:space="preserve"> </v>
      </c>
      <c r="Z148" s="298"/>
      <c r="AA148" s="299"/>
      <c r="AB148" s="300"/>
      <c r="AC148" s="410" t="str">
        <f t="shared" si="96"/>
        <v xml:space="preserve"> </v>
      </c>
      <c r="AD148" s="411" t="str">
        <f t="shared" si="91"/>
        <v xml:space="preserve"> </v>
      </c>
    </row>
    <row r="149" spans="2:30" ht="26.25" customHeight="1" x14ac:dyDescent="0.2">
      <c r="B149" s="272" t="s">
        <v>186</v>
      </c>
      <c r="C149" s="279"/>
      <c r="D149" s="278"/>
      <c r="E149" s="273" t="str">
        <f>IF(D149&gt;0,E142," ")</f>
        <v xml:space="preserve"> </v>
      </c>
      <c r="F149" s="283"/>
      <c r="G149" s="273" t="str">
        <f>IF(F149&gt;0,G142," ")</f>
        <v xml:space="preserve"> </v>
      </c>
      <c r="H149" s="286"/>
      <c r="I149" s="273" t="str">
        <f>IF(H149&gt;0,I142," ")</f>
        <v xml:space="preserve"> </v>
      </c>
      <c r="J149" s="499" t="str">
        <f t="shared" si="92"/>
        <v xml:space="preserve"> </v>
      </c>
      <c r="K149" s="273" t="str">
        <f>IF(H149&gt;0,K142," ")</f>
        <v xml:space="preserve"> </v>
      </c>
      <c r="L149" s="289"/>
      <c r="M149" s="273" t="str">
        <f>IF(L149&gt;0,M142," ")</f>
        <v xml:space="preserve"> </v>
      </c>
      <c r="N149" s="441" t="str">
        <f t="shared" si="93"/>
        <v xml:space="preserve"> </v>
      </c>
      <c r="O149" s="433" t="str">
        <f>IF(L149&gt;0,O142," ")</f>
        <v xml:space="preserve"> </v>
      </c>
      <c r="P149" s="400" t="str">
        <f t="shared" ref="P149:P154" si="97">IF(L149&gt;0,7.43/L149," ")</f>
        <v xml:space="preserve"> </v>
      </c>
      <c r="Q149" s="273" t="str">
        <f>IF(L149&gt;0,Q142," ")</f>
        <v xml:space="preserve"> </v>
      </c>
      <c r="R149" s="441" t="str">
        <f t="shared" si="94"/>
        <v xml:space="preserve"> </v>
      </c>
      <c r="S149" s="433" t="str">
        <f>IF(H149&gt;0,S142," ")</f>
        <v xml:space="preserve"> </v>
      </c>
      <c r="T149" s="398" t="str">
        <f t="shared" si="95"/>
        <v xml:space="preserve"> </v>
      </c>
      <c r="U149" s="273" t="str">
        <f>IF(H149&gt;0,U142," ")</f>
        <v xml:space="preserve"> </v>
      </c>
      <c r="V149" s="441" t="str">
        <f t="shared" si="89"/>
        <v xml:space="preserve"> </v>
      </c>
      <c r="W149" s="433" t="str">
        <f>IF(L149&gt;0,W142," ")</f>
        <v xml:space="preserve"> </v>
      </c>
      <c r="X149" s="405" t="str">
        <f t="shared" si="90"/>
        <v xml:space="preserve"> </v>
      </c>
      <c r="Y149" s="425" t="str">
        <f>IF(L149&gt;0,Y142," ")</f>
        <v xml:space="preserve"> </v>
      </c>
      <c r="Z149" s="298"/>
      <c r="AA149" s="299"/>
      <c r="AB149" s="300"/>
      <c r="AC149" s="410" t="str">
        <f t="shared" si="96"/>
        <v xml:space="preserve"> </v>
      </c>
      <c r="AD149" s="411" t="str">
        <f t="shared" si="91"/>
        <v xml:space="preserve"> </v>
      </c>
    </row>
    <row r="150" spans="2:30" ht="26.25" customHeight="1" x14ac:dyDescent="0.2">
      <c r="B150" s="272" t="s">
        <v>186</v>
      </c>
      <c r="C150" s="279"/>
      <c r="D150" s="278"/>
      <c r="E150" s="273" t="str">
        <f>IF(D150&gt;0,E142," ")</f>
        <v xml:space="preserve"> </v>
      </c>
      <c r="F150" s="283"/>
      <c r="G150" s="273" t="str">
        <f>IF(F150&gt;0,G142," ")</f>
        <v xml:space="preserve"> </v>
      </c>
      <c r="H150" s="286"/>
      <c r="I150" s="273" t="str">
        <f>IF(H150&gt;0,I142," ")</f>
        <v xml:space="preserve"> </v>
      </c>
      <c r="J150" s="499" t="str">
        <f t="shared" si="92"/>
        <v xml:space="preserve"> </v>
      </c>
      <c r="K150" s="273" t="str">
        <f>IF(H150&gt;0,K142," ")</f>
        <v xml:space="preserve"> </v>
      </c>
      <c r="L150" s="289"/>
      <c r="M150" s="273" t="str">
        <f>IF(L150&gt;0,M142," ")</f>
        <v xml:space="preserve"> </v>
      </c>
      <c r="N150" s="441" t="str">
        <f t="shared" si="93"/>
        <v xml:space="preserve"> </v>
      </c>
      <c r="O150" s="433" t="str">
        <f>IF(L150&gt;0,O142," ")</f>
        <v xml:space="preserve"> </v>
      </c>
      <c r="P150" s="400" t="str">
        <f t="shared" si="97"/>
        <v xml:space="preserve"> </v>
      </c>
      <c r="Q150" s="273" t="str">
        <f>IF(L150&gt;0,Q142," ")</f>
        <v xml:space="preserve"> </v>
      </c>
      <c r="R150" s="441" t="str">
        <f t="shared" si="94"/>
        <v xml:space="preserve"> </v>
      </c>
      <c r="S150" s="433" t="str">
        <f>IF(H150&gt;0,S142," ")</f>
        <v xml:space="preserve"> </v>
      </c>
      <c r="T150" s="398" t="str">
        <f t="shared" si="95"/>
        <v xml:space="preserve"> </v>
      </c>
      <c r="U150" s="273" t="str">
        <f>IF(H150&gt;0,U142," ")</f>
        <v xml:space="preserve"> </v>
      </c>
      <c r="V150" s="441" t="str">
        <f t="shared" si="89"/>
        <v xml:space="preserve"> </v>
      </c>
      <c r="W150" s="433" t="str">
        <f>IF(L150&gt;0,W142," ")</f>
        <v xml:space="preserve"> </v>
      </c>
      <c r="X150" s="405" t="str">
        <f t="shared" si="90"/>
        <v xml:space="preserve"> </v>
      </c>
      <c r="Y150" s="425" t="str">
        <f>IF(L150&gt;0,Y142," ")</f>
        <v xml:space="preserve"> </v>
      </c>
      <c r="Z150" s="298"/>
      <c r="AA150" s="299"/>
      <c r="AB150" s="300"/>
      <c r="AC150" s="410" t="str">
        <f t="shared" si="96"/>
        <v xml:space="preserve"> </v>
      </c>
      <c r="AD150" s="411" t="str">
        <f t="shared" si="91"/>
        <v xml:space="preserve"> </v>
      </c>
    </row>
    <row r="151" spans="2:30" ht="26.25" customHeight="1" x14ac:dyDescent="0.2">
      <c r="B151" s="272" t="s">
        <v>186</v>
      </c>
      <c r="C151" s="277"/>
      <c r="D151" s="278"/>
      <c r="E151" s="273" t="str">
        <f>IF(D151&gt;0,E142," ")</f>
        <v xml:space="preserve"> </v>
      </c>
      <c r="F151" s="283"/>
      <c r="G151" s="273" t="str">
        <f>IF(F151&gt;0,G142," ")</f>
        <v xml:space="preserve"> </v>
      </c>
      <c r="H151" s="286"/>
      <c r="I151" s="273" t="str">
        <f>IF(H151&gt;0,I142," ")</f>
        <v xml:space="preserve"> </v>
      </c>
      <c r="J151" s="499" t="str">
        <f t="shared" si="92"/>
        <v xml:space="preserve"> </v>
      </c>
      <c r="K151" s="273" t="str">
        <f>IF(H151&gt;0,K142," ")</f>
        <v xml:space="preserve"> </v>
      </c>
      <c r="L151" s="289"/>
      <c r="M151" s="273" t="str">
        <f>IF(L151&gt;0,M142," ")</f>
        <v xml:space="preserve"> </v>
      </c>
      <c r="N151" s="441" t="str">
        <f t="shared" si="93"/>
        <v xml:space="preserve"> </v>
      </c>
      <c r="O151" s="433" t="str">
        <f>IF(L151&gt;0,O142," ")</f>
        <v xml:space="preserve"> </v>
      </c>
      <c r="P151" s="400" t="str">
        <f t="shared" si="97"/>
        <v xml:space="preserve"> </v>
      </c>
      <c r="Q151" s="273" t="str">
        <f>IF(L151&gt;0,Q142," ")</f>
        <v xml:space="preserve"> </v>
      </c>
      <c r="R151" s="441" t="str">
        <f t="shared" si="94"/>
        <v xml:space="preserve"> </v>
      </c>
      <c r="S151" s="433" t="str">
        <f>IF(H151&gt;0,S142," ")</f>
        <v xml:space="preserve"> </v>
      </c>
      <c r="T151" s="398" t="str">
        <f t="shared" si="95"/>
        <v xml:space="preserve"> </v>
      </c>
      <c r="U151" s="273" t="str">
        <f>IF(H151&gt;0,U142," ")</f>
        <v xml:space="preserve"> </v>
      </c>
      <c r="V151" s="441" t="str">
        <f t="shared" si="89"/>
        <v xml:space="preserve"> </v>
      </c>
      <c r="W151" s="433" t="str">
        <f>IF(L151&gt;0,W142," ")</f>
        <v xml:space="preserve"> </v>
      </c>
      <c r="X151" s="405" t="str">
        <f t="shared" si="90"/>
        <v xml:space="preserve"> </v>
      </c>
      <c r="Y151" s="425" t="str">
        <f>IF(L151&gt;0,Y142," ")</f>
        <v xml:space="preserve"> </v>
      </c>
      <c r="Z151" s="298"/>
      <c r="AA151" s="299"/>
      <c r="AB151" s="300"/>
      <c r="AC151" s="410" t="str">
        <f t="shared" si="96"/>
        <v xml:space="preserve"> </v>
      </c>
      <c r="AD151" s="411" t="str">
        <f t="shared" si="91"/>
        <v xml:space="preserve"> </v>
      </c>
    </row>
    <row r="152" spans="2:30" ht="26.25" customHeight="1" x14ac:dyDescent="0.2">
      <c r="B152" s="272" t="s">
        <v>186</v>
      </c>
      <c r="C152" s="279"/>
      <c r="D152" s="278"/>
      <c r="E152" s="273" t="str">
        <f>IF(D152&gt;0,E142," ")</f>
        <v xml:space="preserve"> </v>
      </c>
      <c r="F152" s="283"/>
      <c r="G152" s="273" t="str">
        <f>IF(F152&gt;0,G142," ")</f>
        <v xml:space="preserve"> </v>
      </c>
      <c r="H152" s="286"/>
      <c r="I152" s="273" t="str">
        <f>IF(H152&gt;0,I142," ")</f>
        <v xml:space="preserve"> </v>
      </c>
      <c r="J152" s="499" t="str">
        <f t="shared" si="92"/>
        <v xml:space="preserve"> </v>
      </c>
      <c r="K152" s="273" t="str">
        <f>IF(H152&gt;0,K142," ")</f>
        <v xml:space="preserve"> </v>
      </c>
      <c r="L152" s="289"/>
      <c r="M152" s="273" t="str">
        <f>IF(L152&gt;0,M142," ")</f>
        <v xml:space="preserve"> </v>
      </c>
      <c r="N152" s="441" t="str">
        <f t="shared" si="93"/>
        <v xml:space="preserve"> </v>
      </c>
      <c r="O152" s="433" t="str">
        <f>IF(L152&gt;0,O142," ")</f>
        <v xml:space="preserve"> </v>
      </c>
      <c r="P152" s="400" t="str">
        <f t="shared" si="97"/>
        <v xml:space="preserve"> </v>
      </c>
      <c r="Q152" s="273" t="str">
        <f>IF(L152&gt;0,Q142," ")</f>
        <v xml:space="preserve"> </v>
      </c>
      <c r="R152" s="441" t="str">
        <f t="shared" si="94"/>
        <v xml:space="preserve"> </v>
      </c>
      <c r="S152" s="433" t="str">
        <f>IF(H152&gt;0,S142," ")</f>
        <v xml:space="preserve"> </v>
      </c>
      <c r="T152" s="398" t="str">
        <f t="shared" si="95"/>
        <v xml:space="preserve"> </v>
      </c>
      <c r="U152" s="273" t="str">
        <f>IF(H152&gt;0,U142," ")</f>
        <v xml:space="preserve"> </v>
      </c>
      <c r="V152" s="441" t="str">
        <f t="shared" si="89"/>
        <v xml:space="preserve"> </v>
      </c>
      <c r="W152" s="433" t="str">
        <f>IF(L152&gt;0,W142," ")</f>
        <v xml:space="preserve"> </v>
      </c>
      <c r="X152" s="405" t="str">
        <f t="shared" si="90"/>
        <v xml:space="preserve"> </v>
      </c>
      <c r="Y152" s="425" t="str">
        <f>IF(L152&gt;0,Y142," ")</f>
        <v xml:space="preserve"> </v>
      </c>
      <c r="Z152" s="298"/>
      <c r="AA152" s="299"/>
      <c r="AB152" s="300"/>
      <c r="AC152" s="410" t="str">
        <f t="shared" si="96"/>
        <v xml:space="preserve"> </v>
      </c>
      <c r="AD152" s="411" t="str">
        <f t="shared" si="91"/>
        <v xml:space="preserve"> </v>
      </c>
    </row>
    <row r="153" spans="2:30" ht="26.25" customHeight="1" x14ac:dyDescent="0.2">
      <c r="B153" s="272" t="s">
        <v>186</v>
      </c>
      <c r="C153" s="279"/>
      <c r="D153" s="278"/>
      <c r="E153" s="273" t="str">
        <f>IF(D153&gt;0,E142," ")</f>
        <v xml:space="preserve"> </v>
      </c>
      <c r="F153" s="283"/>
      <c r="G153" s="273" t="str">
        <f>IF(F153&gt;0,G142," ")</f>
        <v xml:space="preserve"> </v>
      </c>
      <c r="H153" s="286"/>
      <c r="I153" s="273" t="str">
        <f>IF(H153&gt;0,I142," ")</f>
        <v xml:space="preserve"> </v>
      </c>
      <c r="J153" s="499" t="str">
        <f t="shared" si="92"/>
        <v xml:space="preserve"> </v>
      </c>
      <c r="K153" s="273" t="str">
        <f>IF(H153&gt;0,K142," ")</f>
        <v xml:space="preserve"> </v>
      </c>
      <c r="L153" s="289"/>
      <c r="M153" s="273" t="str">
        <f>IF(L153&gt;0,M142," ")</f>
        <v xml:space="preserve"> </v>
      </c>
      <c r="N153" s="441" t="str">
        <f t="shared" si="93"/>
        <v xml:space="preserve"> </v>
      </c>
      <c r="O153" s="433" t="str">
        <f>IF(L153&gt;0,O142," ")</f>
        <v xml:space="preserve"> </v>
      </c>
      <c r="P153" s="400" t="str">
        <f t="shared" si="97"/>
        <v xml:space="preserve"> </v>
      </c>
      <c r="Q153" s="273" t="str">
        <f>IF(L153&gt;0,Q142," ")</f>
        <v xml:space="preserve"> </v>
      </c>
      <c r="R153" s="441" t="str">
        <f t="shared" si="94"/>
        <v xml:space="preserve"> </v>
      </c>
      <c r="S153" s="433" t="str">
        <f>IF(H153&gt;0,S142," ")</f>
        <v xml:space="preserve"> </v>
      </c>
      <c r="T153" s="398" t="str">
        <f t="shared" si="95"/>
        <v xml:space="preserve"> </v>
      </c>
      <c r="U153" s="273" t="str">
        <f>IF(H153&gt;0,U142," ")</f>
        <v xml:space="preserve"> </v>
      </c>
      <c r="V153" s="441" t="str">
        <f t="shared" si="89"/>
        <v xml:space="preserve"> </v>
      </c>
      <c r="W153" s="433" t="str">
        <f>IF(L153&gt;0,W142," ")</f>
        <v xml:space="preserve"> </v>
      </c>
      <c r="X153" s="405" t="str">
        <f t="shared" si="90"/>
        <v xml:space="preserve"> </v>
      </c>
      <c r="Y153" s="425" t="str">
        <f>IF(L153&gt;0,Y142," ")</f>
        <v xml:space="preserve"> </v>
      </c>
      <c r="Z153" s="298"/>
      <c r="AA153" s="299"/>
      <c r="AB153" s="300"/>
      <c r="AC153" s="410" t="str">
        <f t="shared" si="96"/>
        <v xml:space="preserve"> </v>
      </c>
      <c r="AD153" s="411" t="str">
        <f t="shared" si="91"/>
        <v xml:space="preserve"> </v>
      </c>
    </row>
    <row r="154" spans="2:30" ht="26.25" customHeight="1" x14ac:dyDescent="0.2">
      <c r="B154" s="272" t="s">
        <v>186</v>
      </c>
      <c r="C154" s="279"/>
      <c r="D154" s="278"/>
      <c r="E154" s="273" t="str">
        <f>IF(D154&gt;0,E142," ")</f>
        <v xml:space="preserve"> </v>
      </c>
      <c r="F154" s="283"/>
      <c r="G154" s="273" t="str">
        <f>IF(F154&gt;0,G142," ")</f>
        <v xml:space="preserve"> </v>
      </c>
      <c r="H154" s="286"/>
      <c r="I154" s="273" t="str">
        <f>IF(H154&gt;0,I142," ")</f>
        <v xml:space="preserve"> </v>
      </c>
      <c r="J154" s="499" t="str">
        <f t="shared" si="92"/>
        <v xml:space="preserve"> </v>
      </c>
      <c r="K154" s="273" t="str">
        <f>IF(H154&gt;0,K142," ")</f>
        <v xml:space="preserve"> </v>
      </c>
      <c r="L154" s="289"/>
      <c r="M154" s="273" t="str">
        <f>IF(L154&gt;0,M142," ")</f>
        <v xml:space="preserve"> </v>
      </c>
      <c r="N154" s="441" t="str">
        <f t="shared" si="93"/>
        <v xml:space="preserve"> </v>
      </c>
      <c r="O154" s="433" t="str">
        <f>IF(L154&gt;0,O142," ")</f>
        <v xml:space="preserve"> </v>
      </c>
      <c r="P154" s="400" t="str">
        <f t="shared" si="97"/>
        <v xml:space="preserve"> </v>
      </c>
      <c r="Q154" s="273" t="str">
        <f>IF(L154&gt;0,Q142," ")</f>
        <v xml:space="preserve"> </v>
      </c>
      <c r="R154" s="441" t="str">
        <f t="shared" si="94"/>
        <v xml:space="preserve"> </v>
      </c>
      <c r="S154" s="433" t="str">
        <f>IF(H154&gt;0,S142," ")</f>
        <v xml:space="preserve"> </v>
      </c>
      <c r="T154" s="398" t="str">
        <f t="shared" si="95"/>
        <v xml:space="preserve"> </v>
      </c>
      <c r="U154" s="273" t="str">
        <f>IF(H154&gt;0,U142," ")</f>
        <v xml:space="preserve"> </v>
      </c>
      <c r="V154" s="441" t="str">
        <f t="shared" si="89"/>
        <v xml:space="preserve"> </v>
      </c>
      <c r="W154" s="433" t="str">
        <f>IF(L154&gt;0,W142," ")</f>
        <v xml:space="preserve"> </v>
      </c>
      <c r="X154" s="405" t="str">
        <f t="shared" si="90"/>
        <v xml:space="preserve"> </v>
      </c>
      <c r="Y154" s="425" t="str">
        <f>IF(L154&gt;0,Y142," ")</f>
        <v xml:space="preserve"> </v>
      </c>
      <c r="Z154" s="298"/>
      <c r="AA154" s="299"/>
      <c r="AB154" s="300"/>
      <c r="AC154" s="410" t="str">
        <f t="shared" si="96"/>
        <v xml:space="preserve"> </v>
      </c>
      <c r="AD154" s="411" t="str">
        <f t="shared" si="91"/>
        <v xml:space="preserve"> </v>
      </c>
    </row>
    <row r="155" spans="2:30" ht="26.25" customHeight="1" x14ac:dyDescent="0.2">
      <c r="B155" s="272" t="s">
        <v>186</v>
      </c>
      <c r="C155" s="279"/>
      <c r="D155" s="278"/>
      <c r="E155" s="273" t="str">
        <f>IF(D155&gt;0,E142," ")</f>
        <v xml:space="preserve"> </v>
      </c>
      <c r="F155" s="283"/>
      <c r="G155" s="273" t="str">
        <f>IF(F155&gt;0,G142," ")</f>
        <v xml:space="preserve"> </v>
      </c>
      <c r="H155" s="286"/>
      <c r="I155" s="273" t="str">
        <f>IF(H155&gt;0,I142," ")</f>
        <v xml:space="preserve"> </v>
      </c>
      <c r="J155" s="499" t="str">
        <f t="shared" si="92"/>
        <v xml:space="preserve"> </v>
      </c>
      <c r="K155" s="273" t="str">
        <f>IF(H155&gt;0,K142," ")</f>
        <v xml:space="preserve"> </v>
      </c>
      <c r="L155" s="289"/>
      <c r="M155" s="273" t="str">
        <f>IF(L155&gt;0,M142," ")</f>
        <v xml:space="preserve"> </v>
      </c>
      <c r="N155" s="441" t="str">
        <f t="shared" si="93"/>
        <v xml:space="preserve"> </v>
      </c>
      <c r="O155" s="433" t="str">
        <f>IF(L155&gt;0,O142," ")</f>
        <v xml:space="preserve"> </v>
      </c>
      <c r="P155" s="400" t="str">
        <f>IF(L155&gt;0,7.43/L155," ")</f>
        <v xml:space="preserve"> </v>
      </c>
      <c r="Q155" s="273" t="str">
        <f>IF(L155&gt;0,Q142," ")</f>
        <v xml:space="preserve"> </v>
      </c>
      <c r="R155" s="441" t="str">
        <f t="shared" si="94"/>
        <v xml:space="preserve"> </v>
      </c>
      <c r="S155" s="433" t="str">
        <f>IF(H155&gt;0,S142," ")</f>
        <v xml:space="preserve"> </v>
      </c>
      <c r="T155" s="398" t="str">
        <f t="shared" si="95"/>
        <v xml:space="preserve"> </v>
      </c>
      <c r="U155" s="273" t="str">
        <f>IF(H155&gt;0,U142," ")</f>
        <v xml:space="preserve"> </v>
      </c>
      <c r="V155" s="441" t="str">
        <f t="shared" si="89"/>
        <v xml:space="preserve"> </v>
      </c>
      <c r="W155" s="433" t="str">
        <f>IF(L155&gt;0,W142," ")</f>
        <v xml:space="preserve"> </v>
      </c>
      <c r="X155" s="405" t="str">
        <f t="shared" si="90"/>
        <v xml:space="preserve"> </v>
      </c>
      <c r="Y155" s="425" t="str">
        <f>IF(L155&gt;0,Y142," ")</f>
        <v xml:space="preserve"> </v>
      </c>
      <c r="Z155" s="298"/>
      <c r="AA155" s="299"/>
      <c r="AB155" s="300"/>
      <c r="AC155" s="410" t="str">
        <f t="shared" si="96"/>
        <v xml:space="preserve"> </v>
      </c>
      <c r="AD155" s="411" t="str">
        <f t="shared" si="91"/>
        <v xml:space="preserve"> </v>
      </c>
    </row>
    <row r="156" spans="2:30" ht="26.25" customHeight="1" x14ac:dyDescent="0.2">
      <c r="B156" s="272" t="s">
        <v>186</v>
      </c>
      <c r="C156" s="279"/>
      <c r="D156" s="278"/>
      <c r="E156" s="273" t="str">
        <f>IF(D156&gt;0,E142," ")</f>
        <v xml:space="preserve"> </v>
      </c>
      <c r="F156" s="283"/>
      <c r="G156" s="273" t="str">
        <f>IF(F156&gt;0,G142," ")</f>
        <v xml:space="preserve"> </v>
      </c>
      <c r="H156" s="286"/>
      <c r="I156" s="273" t="str">
        <f>IF(H156&gt;0,I142," ")</f>
        <v xml:space="preserve"> </v>
      </c>
      <c r="J156" s="499" t="str">
        <f t="shared" si="92"/>
        <v xml:space="preserve"> </v>
      </c>
      <c r="K156" s="273" t="str">
        <f>IF(H156&gt;0,K142," ")</f>
        <v xml:space="preserve"> </v>
      </c>
      <c r="L156" s="289"/>
      <c r="M156" s="273" t="str">
        <f>IF(L156&gt;0,M142," ")</f>
        <v xml:space="preserve"> </v>
      </c>
      <c r="N156" s="441" t="str">
        <f t="shared" si="93"/>
        <v xml:space="preserve"> </v>
      </c>
      <c r="O156" s="433" t="str">
        <f>IF(L156&gt;0,O142," ")</f>
        <v xml:space="preserve"> </v>
      </c>
      <c r="P156" s="400" t="str">
        <f>IF(L156&gt;0,7.43/L156," ")</f>
        <v xml:space="preserve"> </v>
      </c>
      <c r="Q156" s="273" t="str">
        <f>IF(L156&gt;0,Q142," ")</f>
        <v xml:space="preserve"> </v>
      </c>
      <c r="R156" s="441" t="str">
        <f t="shared" si="94"/>
        <v xml:space="preserve"> </v>
      </c>
      <c r="S156" s="433" t="str">
        <f>IF(H156&gt;0,S142," ")</f>
        <v xml:space="preserve"> </v>
      </c>
      <c r="T156" s="398" t="str">
        <f t="shared" si="95"/>
        <v xml:space="preserve"> </v>
      </c>
      <c r="U156" s="273" t="str">
        <f>IF(H156&gt;0,U142," ")</f>
        <v xml:space="preserve"> </v>
      </c>
      <c r="V156" s="441" t="str">
        <f t="shared" si="89"/>
        <v xml:space="preserve"> </v>
      </c>
      <c r="W156" s="433" t="str">
        <f>IF(L156&gt;0,W142," ")</f>
        <v xml:space="preserve"> </v>
      </c>
      <c r="X156" s="405" t="str">
        <f t="shared" si="90"/>
        <v xml:space="preserve"> </v>
      </c>
      <c r="Y156" s="425" t="str">
        <f>IF(L156&gt;0,Y142," ")</f>
        <v xml:space="preserve"> </v>
      </c>
      <c r="Z156" s="298"/>
      <c r="AA156" s="299"/>
      <c r="AB156" s="300"/>
      <c r="AC156" s="410" t="str">
        <f t="shared" si="96"/>
        <v xml:space="preserve"> </v>
      </c>
      <c r="AD156" s="411" t="str">
        <f t="shared" si="91"/>
        <v xml:space="preserve"> </v>
      </c>
    </row>
    <row r="157" spans="2:30" ht="26.25" customHeight="1" x14ac:dyDescent="0.2">
      <c r="B157" s="274" t="s">
        <v>186</v>
      </c>
      <c r="C157" s="280"/>
      <c r="D157" s="281"/>
      <c r="E157" s="273" t="str">
        <f>IF(D157&gt;0,E142," ")</f>
        <v xml:space="preserve"> </v>
      </c>
      <c r="F157" s="284"/>
      <c r="G157" s="273" t="str">
        <f>IF(F157&gt;0,G142," ")</f>
        <v xml:space="preserve"> </v>
      </c>
      <c r="H157" s="287"/>
      <c r="I157" s="273" t="str">
        <f>IF(H157&gt;0,I142," ")</f>
        <v xml:space="preserve"> </v>
      </c>
      <c r="J157" s="499" t="str">
        <f t="shared" si="92"/>
        <v xml:space="preserve"> </v>
      </c>
      <c r="K157" s="273" t="str">
        <f>IF(H157&gt;0,K142," ")</f>
        <v xml:space="preserve"> </v>
      </c>
      <c r="L157" s="290"/>
      <c r="M157" s="273" t="str">
        <f>IF(L157&gt;0,M142," ")</f>
        <v xml:space="preserve"> </v>
      </c>
      <c r="N157" s="441" t="str">
        <f t="shared" si="93"/>
        <v xml:space="preserve"> </v>
      </c>
      <c r="O157" s="433" t="str">
        <f>IF(L157&gt;0,O142," ")</f>
        <v xml:space="preserve"> </v>
      </c>
      <c r="P157" s="401" t="str">
        <f t="shared" ref="P157" si="98">IF(L157&gt;0,7.43/L157," ")</f>
        <v xml:space="preserve"> </v>
      </c>
      <c r="Q157" s="273" t="str">
        <f>IF(L157&gt;0,Q142," ")</f>
        <v xml:space="preserve"> </v>
      </c>
      <c r="R157" s="441" t="str">
        <f t="shared" si="94"/>
        <v xml:space="preserve"> </v>
      </c>
      <c r="S157" s="433" t="str">
        <f>IF(H157&gt;0,S142," ")</f>
        <v xml:space="preserve"> </v>
      </c>
      <c r="T157" s="398" t="str">
        <f t="shared" si="95"/>
        <v xml:space="preserve"> </v>
      </c>
      <c r="U157" s="273" t="str">
        <f>IF(H157&gt;0,U142," ")</f>
        <v xml:space="preserve"> </v>
      </c>
      <c r="V157" s="498" t="str">
        <f t="shared" si="89"/>
        <v xml:space="preserve"> </v>
      </c>
      <c r="W157" s="433" t="str">
        <f>IF(L157&gt;0,W142," ")</f>
        <v xml:space="preserve"> </v>
      </c>
      <c r="X157" s="406" t="str">
        <f t="shared" si="90"/>
        <v xml:space="preserve"> </v>
      </c>
      <c r="Y157" s="425" t="str">
        <f>IF(L157&gt;0,Y142," ")</f>
        <v xml:space="preserve"> </v>
      </c>
      <c r="Z157" s="301"/>
      <c r="AA157" s="302"/>
      <c r="AB157" s="303"/>
      <c r="AC157" s="412" t="str">
        <f t="shared" si="96"/>
        <v xml:space="preserve"> </v>
      </c>
      <c r="AD157" s="413" t="str">
        <f t="shared" si="91"/>
        <v xml:space="preserve"> </v>
      </c>
    </row>
    <row r="158" spans="2:30" ht="26.25" customHeight="1" x14ac:dyDescent="0.2">
      <c r="B158" s="256"/>
      <c r="C158" s="257"/>
      <c r="D158" s="392">
        <f>SUM(D142:D157)</f>
        <v>0</v>
      </c>
      <c r="E158" s="258" t="s">
        <v>187</v>
      </c>
      <c r="F158" s="393">
        <f>SUM(F142:F157)</f>
        <v>0</v>
      </c>
      <c r="G158" s="259" t="s">
        <v>188</v>
      </c>
      <c r="H158" s="395" t="str">
        <f>IF(F158&gt;0,J158/F158," ")</f>
        <v xml:space="preserve"> </v>
      </c>
      <c r="I158" s="260" t="s">
        <v>189</v>
      </c>
      <c r="J158" s="443">
        <f>SUM(J142:J157)</f>
        <v>0</v>
      </c>
      <c r="K158" s="259" t="s">
        <v>190</v>
      </c>
      <c r="L158" s="396" t="str">
        <f>IF(F158&gt;0,N158/J158," ")</f>
        <v xml:space="preserve"> </v>
      </c>
      <c r="M158" s="259" t="s">
        <v>132</v>
      </c>
      <c r="N158" s="443">
        <f>SUM(N142:N157)</f>
        <v>0</v>
      </c>
      <c r="O158" s="434" t="s">
        <v>191</v>
      </c>
      <c r="P158" s="402" t="str">
        <f>IF(F158&gt;0,7.43/L158," ")</f>
        <v xml:space="preserve"> </v>
      </c>
      <c r="Q158" s="259" t="s">
        <v>192</v>
      </c>
      <c r="R158" s="442" t="str">
        <f t="shared" ref="R158" si="99">IF(J158&gt;0,J158/P158," ")</f>
        <v xml:space="preserve"> </v>
      </c>
      <c r="S158" s="434" t="s">
        <v>193</v>
      </c>
      <c r="T158" s="393" t="str">
        <f t="shared" ref="T158" si="100">IF(D158&gt;0,J158/D158," ")</f>
        <v xml:space="preserve"> </v>
      </c>
      <c r="U158" s="259" t="s">
        <v>194</v>
      </c>
      <c r="V158" s="442" t="str">
        <f t="shared" ref="V158:V159" si="101">IF(D158&gt;0,N158/D158," ")</f>
        <v xml:space="preserve"> </v>
      </c>
      <c r="W158" s="434" t="s">
        <v>195</v>
      </c>
      <c r="X158" s="407" t="str">
        <f t="shared" ref="X158" si="102">IF(D158&gt;0,V158/7.43," ")</f>
        <v xml:space="preserve"> </v>
      </c>
      <c r="Y158" s="261" t="s">
        <v>81</v>
      </c>
      <c r="Z158" s="416"/>
      <c r="AA158" s="417"/>
      <c r="AB158" s="417"/>
      <c r="AC158" s="414">
        <f>SUM(AC142:AC157)</f>
        <v>0</v>
      </c>
      <c r="AD158" s="415" t="str">
        <f>IF(D158&gt;0,AC158/D158," ")</f>
        <v xml:space="preserve"> </v>
      </c>
    </row>
    <row r="159" spans="2:30" ht="4.5" customHeight="1" x14ac:dyDescent="0.2">
      <c r="B159" s="262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 t="str">
        <f t="shared" si="101"/>
        <v xml:space="preserve"> </v>
      </c>
      <c r="W159" s="263"/>
      <c r="X159" s="263"/>
      <c r="Y159" s="265"/>
      <c r="Z159" s="263"/>
      <c r="AA159" s="266"/>
      <c r="AB159" s="266"/>
      <c r="AC159" s="266"/>
      <c r="AD159" s="266"/>
    </row>
    <row r="160" spans="2:30" ht="18.75" customHeight="1" thickBot="1" x14ac:dyDescent="0.25">
      <c r="B160" s="304" t="s">
        <v>196</v>
      </c>
      <c r="C160" s="305"/>
      <c r="D160" s="305"/>
      <c r="E160" s="305"/>
      <c r="F160" s="394" t="str">
        <f>IF(Y140&gt;0,J160/H160," ")</f>
        <v xml:space="preserve"> </v>
      </c>
      <c r="G160" s="247" t="s">
        <v>188</v>
      </c>
      <c r="H160" s="291" t="str">
        <f>IF($Y140&gt;0,SUMIF('[1]Produktion i kg ts'!$V$4:$V$28,$Y140,'[1]Produktion i kg ts'!$T$4:$T$28)/SUMIF('[1]Produktion i kg ts'!$V$4:$V$28,$Y140,'[1]Produktion i kg ts'!$BM$4:$BM$28)," ")</f>
        <v xml:space="preserve"> </v>
      </c>
      <c r="I160" s="248" t="s">
        <v>189</v>
      </c>
      <c r="J160" s="450" t="str">
        <f>IF(Y140&gt;0,R160*P160," ")</f>
        <v xml:space="preserve"> </v>
      </c>
      <c r="K160" s="247" t="s">
        <v>190</v>
      </c>
      <c r="L160" s="292" t="str">
        <f>IF($Y140&gt;0,SUMIF('[1]Produktion i MJ'!$U$4:$U$28,$Y140,'[1]Produktion i MJ'!$S$4:$S$28)/SUMIF('[1]Produktion i kg ts'!$V$4:$V$28,$Y140,'[1]Produktion i kg ts'!$T$4:$T$28)," ")</f>
        <v xml:space="preserve"> </v>
      </c>
      <c r="M160" s="247" t="s">
        <v>132</v>
      </c>
      <c r="N160" s="450" t="str">
        <f>IF(Y140&gt;0,J160*L160," ")</f>
        <v xml:space="preserve"> </v>
      </c>
      <c r="O160" s="448" t="s">
        <v>191</v>
      </c>
      <c r="P160" s="403" t="str">
        <f>IF(Y140&gt;0,7.43/L160," ")</f>
        <v xml:space="preserve"> </v>
      </c>
      <c r="Q160" s="247" t="s">
        <v>192</v>
      </c>
      <c r="R160" s="449" t="str">
        <f>IF($Y140&gt;0,SUMIF('[1]Produktion i FEN (inddata)'!$V$4:$V$28,$Y140,'[1]Produktion i FEN (inddata)'!$T$4:$T$28)," ")</f>
        <v xml:space="preserve"> </v>
      </c>
      <c r="S160" s="448" t="s">
        <v>193</v>
      </c>
      <c r="T160" s="394" t="str">
        <f>IF(Y140&gt;0,J160/D158," ")</f>
        <v xml:space="preserve"> </v>
      </c>
      <c r="U160" s="247" t="s">
        <v>194</v>
      </c>
      <c r="V160" s="447" t="str">
        <f>IF(Y140&gt;0,N160/D158," ")</f>
        <v xml:space="preserve"> </v>
      </c>
      <c r="W160" s="448" t="s">
        <v>195</v>
      </c>
      <c r="X160" s="408" t="str">
        <f>IF(Y140&gt;0,R160/D158," ")</f>
        <v xml:space="preserve"> </v>
      </c>
      <c r="Y160" s="249" t="s">
        <v>81</v>
      </c>
      <c r="Z160" s="250"/>
      <c r="AA160" s="266"/>
      <c r="AB160" s="266"/>
      <c r="AC160" s="266"/>
      <c r="AD160" s="266"/>
    </row>
    <row r="161" spans="2:30" ht="14.25" customHeight="1" thickBot="1" x14ac:dyDescent="0.25">
      <c r="B161" s="244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51"/>
      <c r="W161" s="252"/>
      <c r="X161" s="245"/>
      <c r="Y161" s="245"/>
      <c r="Z161" s="857" t="s">
        <v>176</v>
      </c>
      <c r="AA161" s="858"/>
      <c r="AB161" s="858"/>
      <c r="AC161" s="858"/>
      <c r="AD161" s="859"/>
    </row>
    <row r="162" spans="2:30" ht="18.75" customHeight="1" thickBot="1" x14ac:dyDescent="0.25">
      <c r="B162" s="837"/>
      <c r="C162" s="838"/>
      <c r="D162" s="838"/>
      <c r="E162" s="838"/>
      <c r="F162" s="428" t="s">
        <v>227</v>
      </c>
      <c r="G162" s="833" t="s">
        <v>177</v>
      </c>
      <c r="H162" s="833"/>
      <c r="I162" s="834"/>
      <c r="J162" s="856" t="s">
        <v>178</v>
      </c>
      <c r="K162" s="853"/>
      <c r="L162" s="838" t="s">
        <v>177</v>
      </c>
      <c r="M162" s="838"/>
      <c r="N162" s="838"/>
      <c r="O162" s="856" t="s">
        <v>179</v>
      </c>
      <c r="P162" s="853"/>
      <c r="Q162" s="853"/>
      <c r="R162" s="426">
        <f>AC180</f>
        <v>0</v>
      </c>
      <c r="S162" s="856" t="s">
        <v>180</v>
      </c>
      <c r="T162" s="853"/>
      <c r="U162" s="426" t="str">
        <f>AD180</f>
        <v xml:space="preserve"> </v>
      </c>
      <c r="V162" s="853" t="s">
        <v>181</v>
      </c>
      <c r="W162" s="853"/>
      <c r="X162" s="853"/>
      <c r="Y162" s="427"/>
      <c r="Z162" s="293"/>
      <c r="AA162" s="854" t="s">
        <v>182</v>
      </c>
      <c r="AB162" s="854" t="s">
        <v>183</v>
      </c>
      <c r="AC162" s="854" t="s">
        <v>184</v>
      </c>
      <c r="AD162" s="854" t="s">
        <v>185</v>
      </c>
    </row>
    <row r="163" spans="2:30" ht="3.75" customHeight="1" thickBot="1" x14ac:dyDescent="0.25">
      <c r="B163" s="495"/>
      <c r="C163" s="496"/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7"/>
      <c r="Z163" s="294"/>
      <c r="AA163" s="855"/>
      <c r="AB163" s="855"/>
      <c r="AC163" s="855"/>
      <c r="AD163" s="855"/>
    </row>
    <row r="164" spans="2:30" ht="26.25" customHeight="1" x14ac:dyDescent="0.2">
      <c r="B164" s="267" t="s">
        <v>186</v>
      </c>
      <c r="C164" s="275"/>
      <c r="D164" s="276"/>
      <c r="E164" s="268" t="s">
        <v>187</v>
      </c>
      <c r="F164" s="282"/>
      <c r="G164" s="269" t="s">
        <v>188</v>
      </c>
      <c r="H164" s="285"/>
      <c r="I164" s="270" t="s">
        <v>189</v>
      </c>
      <c r="J164" s="451">
        <f>F164*H164</f>
        <v>0</v>
      </c>
      <c r="K164" s="269" t="s">
        <v>190</v>
      </c>
      <c r="L164" s="288"/>
      <c r="M164" s="269" t="s">
        <v>132</v>
      </c>
      <c r="N164" s="440">
        <f>J164*L164</f>
        <v>0</v>
      </c>
      <c r="O164" s="432" t="s">
        <v>191</v>
      </c>
      <c r="P164" s="399" t="str">
        <f>IF(L164&gt;0,7.43/L164," ")</f>
        <v xml:space="preserve"> </v>
      </c>
      <c r="Q164" s="269" t="s">
        <v>192</v>
      </c>
      <c r="R164" s="440" t="str">
        <f>IF(J164&gt;0,J164/P164," ")</f>
        <v xml:space="preserve"> </v>
      </c>
      <c r="S164" s="432" t="s">
        <v>193</v>
      </c>
      <c r="T164" s="397" t="str">
        <f>IF(J164&gt;0,J164/D164," ")</f>
        <v xml:space="preserve"> </v>
      </c>
      <c r="U164" s="269" t="s">
        <v>194</v>
      </c>
      <c r="V164" s="440" t="str">
        <f>IF(L164&gt;0,N164/D164," ")</f>
        <v xml:space="preserve"> </v>
      </c>
      <c r="W164" s="432" t="s">
        <v>195</v>
      </c>
      <c r="X164" s="404" t="str">
        <f>IF(L164&gt;0,V164/7.43," ")</f>
        <v xml:space="preserve"> </v>
      </c>
      <c r="Y164" s="271" t="s">
        <v>81</v>
      </c>
      <c r="Z164" s="295"/>
      <c r="AA164" s="296"/>
      <c r="AB164" s="297"/>
      <c r="AC164" s="409" t="str">
        <f>IF(AB164&gt;0,AB164-AA164," ")</f>
        <v xml:space="preserve"> </v>
      </c>
      <c r="AD164" s="418" t="str">
        <f>IF(AB164&gt;0,AC164/D164," ")</f>
        <v xml:space="preserve"> </v>
      </c>
    </row>
    <row r="165" spans="2:30" ht="26.25" customHeight="1" x14ac:dyDescent="0.2">
      <c r="B165" s="272" t="s">
        <v>186</v>
      </c>
      <c r="C165" s="277"/>
      <c r="D165" s="278"/>
      <c r="E165" s="273" t="str">
        <f>IF(D165&gt;0,E164," ")</f>
        <v xml:space="preserve"> </v>
      </c>
      <c r="F165" s="283"/>
      <c r="G165" s="273" t="str">
        <f>IF(F165&gt;0,G164," ")</f>
        <v xml:space="preserve"> </v>
      </c>
      <c r="H165" s="286"/>
      <c r="I165" s="273" t="str">
        <f>IF(H165&gt;0,I164," ")</f>
        <v xml:space="preserve"> </v>
      </c>
      <c r="J165" s="499" t="str">
        <f>IF(F165&gt;0,F165*H165," ")</f>
        <v xml:space="preserve"> </v>
      </c>
      <c r="K165" s="273" t="str">
        <f>IF(H165&gt;0,K164," ")</f>
        <v xml:space="preserve"> </v>
      </c>
      <c r="L165" s="289"/>
      <c r="M165" s="273" t="str">
        <f>IF(L165&gt;0,M164," ")</f>
        <v xml:space="preserve"> </v>
      </c>
      <c r="N165" s="441" t="str">
        <f>IF(H165&gt;0,J165*L165," ")</f>
        <v xml:space="preserve"> </v>
      </c>
      <c r="O165" s="433" t="str">
        <f>IF(L165&gt;0,O164," ")</f>
        <v xml:space="preserve"> </v>
      </c>
      <c r="P165" s="400" t="str">
        <f t="shared" ref="P165:P169" si="103">IF(L165&gt;0,7.43/L165," ")</f>
        <v xml:space="preserve"> </v>
      </c>
      <c r="Q165" s="273" t="str">
        <f>IF(L165&gt;0,Q164," ")</f>
        <v xml:space="preserve"> </v>
      </c>
      <c r="R165" s="441" t="str">
        <f>IF(H165&gt;0,J165/P165," ")</f>
        <v xml:space="preserve"> </v>
      </c>
      <c r="S165" s="433" t="str">
        <f>IF(H165&gt;0,S164," ")</f>
        <v xml:space="preserve"> </v>
      </c>
      <c r="T165" s="398" t="str">
        <f>IF(H165&gt;0,J165/D165," ")</f>
        <v xml:space="preserve"> </v>
      </c>
      <c r="U165" s="273" t="str">
        <f>IF(H165&gt;0,U164," ")</f>
        <v xml:space="preserve"> </v>
      </c>
      <c r="V165" s="441" t="str">
        <f t="shared" ref="V165:V179" si="104">IF(L165&gt;0,N165/D165," ")</f>
        <v xml:space="preserve"> </v>
      </c>
      <c r="W165" s="433" t="str">
        <f>IF(L165&gt;0,W164," ")</f>
        <v xml:space="preserve"> </v>
      </c>
      <c r="X165" s="405" t="str">
        <f t="shared" ref="X165:X179" si="105">IF(L165&gt;0,V165/7.43," ")</f>
        <v xml:space="preserve"> </v>
      </c>
      <c r="Y165" s="425" t="str">
        <f>IF(L165&gt;0,Y164," ")</f>
        <v xml:space="preserve"> </v>
      </c>
      <c r="Z165" s="298"/>
      <c r="AA165" s="299"/>
      <c r="AB165" s="300"/>
      <c r="AC165" s="410" t="str">
        <f>IF(AB165&gt;0,AB165-AA165," ")</f>
        <v xml:space="preserve"> </v>
      </c>
      <c r="AD165" s="411" t="str">
        <f t="shared" ref="AD165:AD179" si="106">IF(AB165&gt;0,AC165/D165," ")</f>
        <v xml:space="preserve"> </v>
      </c>
    </row>
    <row r="166" spans="2:30" ht="26.25" customHeight="1" x14ac:dyDescent="0.2">
      <c r="B166" s="272" t="s">
        <v>186</v>
      </c>
      <c r="C166" s="279"/>
      <c r="D166" s="278"/>
      <c r="E166" s="273" t="str">
        <f>IF(D166&gt;0,E164," ")</f>
        <v xml:space="preserve"> </v>
      </c>
      <c r="F166" s="283"/>
      <c r="G166" s="273" t="str">
        <f>IF(F166&gt;0,G164," ")</f>
        <v xml:space="preserve"> </v>
      </c>
      <c r="H166" s="286"/>
      <c r="I166" s="273" t="str">
        <f>IF(H166&gt;0,I164," ")</f>
        <v xml:space="preserve"> </v>
      </c>
      <c r="J166" s="499" t="str">
        <f t="shared" ref="J166:J179" si="107">IF(F166&gt;0,F166*H166," ")</f>
        <v xml:space="preserve"> </v>
      </c>
      <c r="K166" s="273" t="str">
        <f>IF(H166&gt;0,K164," ")</f>
        <v xml:space="preserve"> </v>
      </c>
      <c r="L166" s="289"/>
      <c r="M166" s="273" t="str">
        <f>IF(L166&gt;0,M164," ")</f>
        <v xml:space="preserve"> </v>
      </c>
      <c r="N166" s="441" t="str">
        <f t="shared" ref="N166:N179" si="108">IF(H166&gt;0,J166*L166," ")</f>
        <v xml:space="preserve"> </v>
      </c>
      <c r="O166" s="433" t="str">
        <f>IF(L166&gt;0,O164," ")</f>
        <v xml:space="preserve"> </v>
      </c>
      <c r="P166" s="400" t="str">
        <f t="shared" si="103"/>
        <v xml:space="preserve"> </v>
      </c>
      <c r="Q166" s="273" t="str">
        <f>IF(L166&gt;0,Q164," ")</f>
        <v xml:space="preserve"> </v>
      </c>
      <c r="R166" s="441" t="str">
        <f t="shared" ref="R166:R179" si="109">IF(H166&gt;0,J166/P166," ")</f>
        <v xml:space="preserve"> </v>
      </c>
      <c r="S166" s="433" t="str">
        <f>IF(H166&gt;0,S164," ")</f>
        <v xml:space="preserve"> </v>
      </c>
      <c r="T166" s="398" t="str">
        <f t="shared" ref="T166:T179" si="110">IF(H166&gt;0,J166/D166," ")</f>
        <v xml:space="preserve"> </v>
      </c>
      <c r="U166" s="273" t="str">
        <f>IF(H166&gt;0,U164," ")</f>
        <v xml:space="preserve"> </v>
      </c>
      <c r="V166" s="441" t="str">
        <f t="shared" si="104"/>
        <v xml:space="preserve"> </v>
      </c>
      <c r="W166" s="433" t="str">
        <f>IF(L166&gt;0,W164," ")</f>
        <v xml:space="preserve"> </v>
      </c>
      <c r="X166" s="405" t="str">
        <f t="shared" si="105"/>
        <v xml:space="preserve"> </v>
      </c>
      <c r="Y166" s="425" t="str">
        <f>IF(L166&gt;0,Y164," ")</f>
        <v xml:space="preserve"> </v>
      </c>
      <c r="Z166" s="298"/>
      <c r="AA166" s="299"/>
      <c r="AB166" s="300"/>
      <c r="AC166" s="410" t="str">
        <f t="shared" ref="AC166:AC179" si="111">IF(AB166&gt;0,AB166-AA166," ")</f>
        <v xml:space="preserve"> </v>
      </c>
      <c r="AD166" s="411" t="str">
        <f t="shared" si="106"/>
        <v xml:space="preserve"> </v>
      </c>
    </row>
    <row r="167" spans="2:30" ht="26.25" customHeight="1" x14ac:dyDescent="0.2">
      <c r="B167" s="272" t="s">
        <v>186</v>
      </c>
      <c r="C167" s="279"/>
      <c r="D167" s="278"/>
      <c r="E167" s="273" t="str">
        <f>IF(D167&gt;0,E164," ")</f>
        <v xml:space="preserve"> </v>
      </c>
      <c r="F167" s="283"/>
      <c r="G167" s="273" t="str">
        <f>IF(F167&gt;0,G164," ")</f>
        <v xml:space="preserve"> </v>
      </c>
      <c r="H167" s="286"/>
      <c r="I167" s="273" t="str">
        <f>IF(H167&gt;0,I164," ")</f>
        <v xml:space="preserve"> </v>
      </c>
      <c r="J167" s="499" t="str">
        <f t="shared" si="107"/>
        <v xml:space="preserve"> </v>
      </c>
      <c r="K167" s="273" t="str">
        <f>IF(H167&gt;0,K164," ")</f>
        <v xml:space="preserve"> </v>
      </c>
      <c r="L167" s="289"/>
      <c r="M167" s="273" t="str">
        <f>IF(L167&gt;0,M164," ")</f>
        <v xml:space="preserve"> </v>
      </c>
      <c r="N167" s="441" t="str">
        <f t="shared" si="108"/>
        <v xml:space="preserve"> </v>
      </c>
      <c r="O167" s="433" t="str">
        <f>IF(L167&gt;0,O164," ")</f>
        <v xml:space="preserve"> </v>
      </c>
      <c r="P167" s="400" t="str">
        <f t="shared" si="103"/>
        <v xml:space="preserve"> </v>
      </c>
      <c r="Q167" s="273" t="str">
        <f>IF(L167&gt;0,Q164," ")</f>
        <v xml:space="preserve"> </v>
      </c>
      <c r="R167" s="441" t="str">
        <f t="shared" si="109"/>
        <v xml:space="preserve"> </v>
      </c>
      <c r="S167" s="433" t="str">
        <f>IF(H167&gt;0,S164," ")</f>
        <v xml:space="preserve"> </v>
      </c>
      <c r="T167" s="398" t="str">
        <f t="shared" si="110"/>
        <v xml:space="preserve"> </v>
      </c>
      <c r="U167" s="273" t="str">
        <f>IF(H167&gt;0,U164," ")</f>
        <v xml:space="preserve"> </v>
      </c>
      <c r="V167" s="441" t="str">
        <f t="shared" si="104"/>
        <v xml:space="preserve"> </v>
      </c>
      <c r="W167" s="433" t="str">
        <f>IF(L167&gt;0,W164," ")</f>
        <v xml:space="preserve"> </v>
      </c>
      <c r="X167" s="405" t="str">
        <f t="shared" si="105"/>
        <v xml:space="preserve"> </v>
      </c>
      <c r="Y167" s="425" t="str">
        <f>IF(L167&gt;0,Y164," ")</f>
        <v xml:space="preserve"> </v>
      </c>
      <c r="Z167" s="298"/>
      <c r="AA167" s="299"/>
      <c r="AB167" s="300"/>
      <c r="AC167" s="410" t="str">
        <f t="shared" si="111"/>
        <v xml:space="preserve"> </v>
      </c>
      <c r="AD167" s="411" t="str">
        <f t="shared" si="106"/>
        <v xml:space="preserve"> </v>
      </c>
    </row>
    <row r="168" spans="2:30" ht="26.25" customHeight="1" x14ac:dyDescent="0.2">
      <c r="B168" s="272" t="s">
        <v>186</v>
      </c>
      <c r="C168" s="277"/>
      <c r="D168" s="278"/>
      <c r="E168" s="273" t="str">
        <f>IF(D168&gt;0,E164," ")</f>
        <v xml:space="preserve"> </v>
      </c>
      <c r="F168" s="283"/>
      <c r="G168" s="273" t="str">
        <f>IF(F168&gt;0,G164," ")</f>
        <v xml:space="preserve"> </v>
      </c>
      <c r="H168" s="286"/>
      <c r="I168" s="273" t="str">
        <f>IF(H168&gt;0,I164," ")</f>
        <v xml:space="preserve"> </v>
      </c>
      <c r="J168" s="499" t="str">
        <f t="shared" si="107"/>
        <v xml:space="preserve"> </v>
      </c>
      <c r="K168" s="273" t="str">
        <f>IF(H168&gt;0,K164," ")</f>
        <v xml:space="preserve"> </v>
      </c>
      <c r="L168" s="289"/>
      <c r="M168" s="273" t="str">
        <f>IF(L168&gt;0,M164," ")</f>
        <v xml:space="preserve"> </v>
      </c>
      <c r="N168" s="441" t="str">
        <f t="shared" si="108"/>
        <v xml:space="preserve"> </v>
      </c>
      <c r="O168" s="433" t="str">
        <f>IF(L168&gt;0,O164," ")</f>
        <v xml:space="preserve"> </v>
      </c>
      <c r="P168" s="400" t="str">
        <f t="shared" si="103"/>
        <v xml:space="preserve"> </v>
      </c>
      <c r="Q168" s="273" t="str">
        <f>IF(L168&gt;0,Q164," ")</f>
        <v xml:space="preserve"> </v>
      </c>
      <c r="R168" s="441" t="str">
        <f t="shared" si="109"/>
        <v xml:space="preserve"> </v>
      </c>
      <c r="S168" s="433" t="str">
        <f>IF(H168&gt;0,S164," ")</f>
        <v xml:space="preserve"> </v>
      </c>
      <c r="T168" s="398" t="str">
        <f t="shared" si="110"/>
        <v xml:space="preserve"> </v>
      </c>
      <c r="U168" s="273" t="str">
        <f>IF(H168&gt;0,U164," ")</f>
        <v xml:space="preserve"> </v>
      </c>
      <c r="V168" s="441" t="str">
        <f t="shared" si="104"/>
        <v xml:space="preserve"> </v>
      </c>
      <c r="W168" s="433" t="str">
        <f>IF(L168&gt;0,W164," ")</f>
        <v xml:space="preserve"> </v>
      </c>
      <c r="X168" s="405" t="str">
        <f t="shared" si="105"/>
        <v xml:space="preserve"> </v>
      </c>
      <c r="Y168" s="425" t="str">
        <f>IF(L168&gt;0,Y164," ")</f>
        <v xml:space="preserve"> </v>
      </c>
      <c r="Z168" s="298"/>
      <c r="AA168" s="299"/>
      <c r="AB168" s="300"/>
      <c r="AC168" s="410" t="str">
        <f t="shared" si="111"/>
        <v xml:space="preserve"> </v>
      </c>
      <c r="AD168" s="411" t="str">
        <f t="shared" si="106"/>
        <v xml:space="preserve"> </v>
      </c>
    </row>
    <row r="169" spans="2:30" ht="26.25" customHeight="1" x14ac:dyDescent="0.2">
      <c r="B169" s="272" t="s">
        <v>186</v>
      </c>
      <c r="C169" s="279"/>
      <c r="D169" s="278"/>
      <c r="E169" s="273" t="str">
        <f>IF(D169&gt;0,E164," ")</f>
        <v xml:space="preserve"> </v>
      </c>
      <c r="F169" s="283"/>
      <c r="G169" s="273" t="str">
        <f>IF(F169&gt;0,G164," ")</f>
        <v xml:space="preserve"> </v>
      </c>
      <c r="H169" s="286"/>
      <c r="I169" s="273" t="str">
        <f>IF(H169&gt;0,I164," ")</f>
        <v xml:space="preserve"> </v>
      </c>
      <c r="J169" s="499" t="str">
        <f t="shared" si="107"/>
        <v xml:space="preserve"> </v>
      </c>
      <c r="K169" s="273" t="str">
        <f>IF(H169&gt;0,K164," ")</f>
        <v xml:space="preserve"> </v>
      </c>
      <c r="L169" s="289"/>
      <c r="M169" s="273" t="str">
        <f>IF(L169&gt;0,M164," ")</f>
        <v xml:space="preserve"> </v>
      </c>
      <c r="N169" s="441" t="str">
        <f t="shared" si="108"/>
        <v xml:space="preserve"> </v>
      </c>
      <c r="O169" s="433" t="str">
        <f>IF(L169&gt;0,O164," ")</f>
        <v xml:space="preserve"> </v>
      </c>
      <c r="P169" s="400" t="str">
        <f t="shared" si="103"/>
        <v xml:space="preserve"> </v>
      </c>
      <c r="Q169" s="273" t="str">
        <f>IF(L169&gt;0,Q164," ")</f>
        <v xml:space="preserve"> </v>
      </c>
      <c r="R169" s="441" t="str">
        <f t="shared" si="109"/>
        <v xml:space="preserve"> </v>
      </c>
      <c r="S169" s="433" t="str">
        <f>IF(H169&gt;0,S164," ")</f>
        <v xml:space="preserve"> </v>
      </c>
      <c r="T169" s="398" t="str">
        <f t="shared" si="110"/>
        <v xml:space="preserve"> </v>
      </c>
      <c r="U169" s="273" t="str">
        <f>IF(H169&gt;0,U164," ")</f>
        <v xml:space="preserve"> </v>
      </c>
      <c r="V169" s="441" t="str">
        <f t="shared" si="104"/>
        <v xml:space="preserve"> </v>
      </c>
      <c r="W169" s="433" t="str">
        <f>IF(L169&gt;0,W164," ")</f>
        <v xml:space="preserve"> </v>
      </c>
      <c r="X169" s="405" t="str">
        <f t="shared" si="105"/>
        <v xml:space="preserve"> </v>
      </c>
      <c r="Y169" s="425" t="str">
        <f>IF(L169&gt;0,Y164," ")</f>
        <v xml:space="preserve"> </v>
      </c>
      <c r="Z169" s="298"/>
      <c r="AA169" s="299"/>
      <c r="AB169" s="300"/>
      <c r="AC169" s="410" t="str">
        <f t="shared" si="111"/>
        <v xml:space="preserve"> </v>
      </c>
      <c r="AD169" s="411" t="str">
        <f t="shared" si="106"/>
        <v xml:space="preserve"> </v>
      </c>
    </row>
    <row r="170" spans="2:30" ht="26.25" customHeight="1" x14ac:dyDescent="0.2">
      <c r="B170" s="272" t="s">
        <v>186</v>
      </c>
      <c r="C170" s="279"/>
      <c r="D170" s="278"/>
      <c r="E170" s="273" t="str">
        <f>IF(D170&gt;0,E164," ")</f>
        <v xml:space="preserve"> </v>
      </c>
      <c r="F170" s="283"/>
      <c r="G170" s="273" t="str">
        <f>IF(F170&gt;0,G164," ")</f>
        <v xml:space="preserve"> </v>
      </c>
      <c r="H170" s="286"/>
      <c r="I170" s="273" t="str">
        <f>IF(H170&gt;0,I164," ")</f>
        <v xml:space="preserve"> </v>
      </c>
      <c r="J170" s="499" t="str">
        <f t="shared" si="107"/>
        <v xml:space="preserve"> </v>
      </c>
      <c r="K170" s="273" t="str">
        <f>IF(H170&gt;0,K164," ")</f>
        <v xml:space="preserve"> </v>
      </c>
      <c r="L170" s="289"/>
      <c r="M170" s="273" t="str">
        <f>IF(L170&gt;0,M164," ")</f>
        <v xml:space="preserve"> </v>
      </c>
      <c r="N170" s="441" t="str">
        <f t="shared" si="108"/>
        <v xml:space="preserve"> </v>
      </c>
      <c r="O170" s="433" t="str">
        <f>IF(L170&gt;0,O164," ")</f>
        <v xml:space="preserve"> </v>
      </c>
      <c r="P170" s="400" t="str">
        <f>IF(L170&gt;0,7.43/L170," ")</f>
        <v xml:space="preserve"> </v>
      </c>
      <c r="Q170" s="273" t="str">
        <f>IF(L170&gt;0,Q164," ")</f>
        <v xml:space="preserve"> </v>
      </c>
      <c r="R170" s="441" t="str">
        <f t="shared" si="109"/>
        <v xml:space="preserve"> </v>
      </c>
      <c r="S170" s="433" t="str">
        <f>IF(H170&gt;0,S164," ")</f>
        <v xml:space="preserve"> </v>
      </c>
      <c r="T170" s="398" t="str">
        <f t="shared" si="110"/>
        <v xml:space="preserve"> </v>
      </c>
      <c r="U170" s="273" t="str">
        <f>IF(H170&gt;0,U164," ")</f>
        <v xml:space="preserve"> </v>
      </c>
      <c r="V170" s="441" t="str">
        <f t="shared" si="104"/>
        <v xml:space="preserve"> </v>
      </c>
      <c r="W170" s="433" t="str">
        <f>IF(L170&gt;0,W164," ")</f>
        <v xml:space="preserve"> </v>
      </c>
      <c r="X170" s="405" t="str">
        <f t="shared" si="105"/>
        <v xml:space="preserve"> </v>
      </c>
      <c r="Y170" s="425" t="str">
        <f>IF(L170&gt;0,Y164," ")</f>
        <v xml:space="preserve"> </v>
      </c>
      <c r="Z170" s="298"/>
      <c r="AA170" s="299"/>
      <c r="AB170" s="300"/>
      <c r="AC170" s="410" t="str">
        <f t="shared" si="111"/>
        <v xml:space="preserve"> </v>
      </c>
      <c r="AD170" s="411" t="str">
        <f t="shared" si="106"/>
        <v xml:space="preserve"> </v>
      </c>
    </row>
    <row r="171" spans="2:30" ht="26.25" customHeight="1" x14ac:dyDescent="0.2">
      <c r="B171" s="272" t="s">
        <v>186</v>
      </c>
      <c r="C171" s="279"/>
      <c r="D171" s="278"/>
      <c r="E171" s="273" t="str">
        <f>IF(D171&gt;0,E164," ")</f>
        <v xml:space="preserve"> </v>
      </c>
      <c r="F171" s="283"/>
      <c r="G171" s="273" t="str">
        <f>IF(F171&gt;0,G164," ")</f>
        <v xml:space="preserve"> </v>
      </c>
      <c r="H171" s="286"/>
      <c r="I171" s="273" t="str">
        <f>IF(H171&gt;0,I164," ")</f>
        <v xml:space="preserve"> </v>
      </c>
      <c r="J171" s="499" t="str">
        <f t="shared" si="107"/>
        <v xml:space="preserve"> </v>
      </c>
      <c r="K171" s="273" t="str">
        <f>IF(H171&gt;0,K164," ")</f>
        <v xml:space="preserve"> </v>
      </c>
      <c r="L171" s="289"/>
      <c r="M171" s="273" t="str">
        <f>IF(L171&gt;0,M164," ")</f>
        <v xml:space="preserve"> </v>
      </c>
      <c r="N171" s="441" t="str">
        <f t="shared" si="108"/>
        <v xml:space="preserve"> </v>
      </c>
      <c r="O171" s="433" t="str">
        <f>IF(L171&gt;0,O164," ")</f>
        <v xml:space="preserve"> </v>
      </c>
      <c r="P171" s="400" t="str">
        <f t="shared" ref="P171:P176" si="112">IF(L171&gt;0,7.43/L171," ")</f>
        <v xml:space="preserve"> </v>
      </c>
      <c r="Q171" s="273" t="str">
        <f>IF(L171&gt;0,Q164," ")</f>
        <v xml:space="preserve"> </v>
      </c>
      <c r="R171" s="441" t="str">
        <f t="shared" si="109"/>
        <v xml:space="preserve"> </v>
      </c>
      <c r="S171" s="433" t="str">
        <f>IF(H171&gt;0,S164," ")</f>
        <v xml:space="preserve"> </v>
      </c>
      <c r="T171" s="398" t="str">
        <f t="shared" si="110"/>
        <v xml:space="preserve"> </v>
      </c>
      <c r="U171" s="273" t="str">
        <f>IF(H171&gt;0,U164," ")</f>
        <v xml:space="preserve"> </v>
      </c>
      <c r="V171" s="441" t="str">
        <f t="shared" si="104"/>
        <v xml:space="preserve"> </v>
      </c>
      <c r="W171" s="433" t="str">
        <f>IF(L171&gt;0,W164," ")</f>
        <v xml:space="preserve"> </v>
      </c>
      <c r="X171" s="405" t="str">
        <f t="shared" si="105"/>
        <v xml:space="preserve"> </v>
      </c>
      <c r="Y171" s="425" t="str">
        <f>IF(L171&gt;0,Y164," ")</f>
        <v xml:space="preserve"> </v>
      </c>
      <c r="Z171" s="298"/>
      <c r="AA171" s="299"/>
      <c r="AB171" s="300"/>
      <c r="AC171" s="410" t="str">
        <f t="shared" si="111"/>
        <v xml:space="preserve"> </v>
      </c>
      <c r="AD171" s="411" t="str">
        <f t="shared" si="106"/>
        <v xml:space="preserve"> </v>
      </c>
    </row>
    <row r="172" spans="2:30" ht="26.25" customHeight="1" x14ac:dyDescent="0.2">
      <c r="B172" s="272" t="s">
        <v>186</v>
      </c>
      <c r="C172" s="279"/>
      <c r="D172" s="278"/>
      <c r="E172" s="273" t="str">
        <f>IF(D172&gt;0,E164," ")</f>
        <v xml:space="preserve"> </v>
      </c>
      <c r="F172" s="283"/>
      <c r="G172" s="273" t="str">
        <f>IF(F172&gt;0,G164," ")</f>
        <v xml:space="preserve"> </v>
      </c>
      <c r="H172" s="286"/>
      <c r="I172" s="273" t="str">
        <f>IF(H172&gt;0,I164," ")</f>
        <v xml:space="preserve"> </v>
      </c>
      <c r="J172" s="499" t="str">
        <f t="shared" si="107"/>
        <v xml:space="preserve"> </v>
      </c>
      <c r="K172" s="273" t="str">
        <f>IF(H172&gt;0,K164," ")</f>
        <v xml:space="preserve"> </v>
      </c>
      <c r="L172" s="289"/>
      <c r="M172" s="273" t="str">
        <f>IF(L172&gt;0,M164," ")</f>
        <v xml:space="preserve"> </v>
      </c>
      <c r="N172" s="441" t="str">
        <f t="shared" si="108"/>
        <v xml:space="preserve"> </v>
      </c>
      <c r="O172" s="433" t="str">
        <f>IF(L172&gt;0,O164," ")</f>
        <v xml:space="preserve"> </v>
      </c>
      <c r="P172" s="400" t="str">
        <f t="shared" si="112"/>
        <v xml:space="preserve"> </v>
      </c>
      <c r="Q172" s="273" t="str">
        <f>IF(L172&gt;0,Q164," ")</f>
        <v xml:space="preserve"> </v>
      </c>
      <c r="R172" s="441" t="str">
        <f t="shared" si="109"/>
        <v xml:space="preserve"> </v>
      </c>
      <c r="S172" s="433" t="str">
        <f>IF(H172&gt;0,S164," ")</f>
        <v xml:space="preserve"> </v>
      </c>
      <c r="T172" s="398" t="str">
        <f t="shared" si="110"/>
        <v xml:space="preserve"> </v>
      </c>
      <c r="U172" s="273" t="str">
        <f>IF(H172&gt;0,U164," ")</f>
        <v xml:space="preserve"> </v>
      </c>
      <c r="V172" s="441" t="str">
        <f t="shared" si="104"/>
        <v xml:space="preserve"> </v>
      </c>
      <c r="W172" s="433" t="str">
        <f>IF(L172&gt;0,W164," ")</f>
        <v xml:space="preserve"> </v>
      </c>
      <c r="X172" s="405" t="str">
        <f t="shared" si="105"/>
        <v xml:space="preserve"> </v>
      </c>
      <c r="Y172" s="425" t="str">
        <f>IF(L172&gt;0,Y164," ")</f>
        <v xml:space="preserve"> </v>
      </c>
      <c r="Z172" s="298"/>
      <c r="AA172" s="299"/>
      <c r="AB172" s="300"/>
      <c r="AC172" s="410" t="str">
        <f t="shared" si="111"/>
        <v xml:space="preserve"> </v>
      </c>
      <c r="AD172" s="411" t="str">
        <f t="shared" si="106"/>
        <v xml:space="preserve"> </v>
      </c>
    </row>
    <row r="173" spans="2:30" ht="26.25" customHeight="1" x14ac:dyDescent="0.2">
      <c r="B173" s="272" t="s">
        <v>186</v>
      </c>
      <c r="C173" s="277"/>
      <c r="D173" s="278"/>
      <c r="E173" s="273" t="str">
        <f>IF(D173&gt;0,E164," ")</f>
        <v xml:space="preserve"> </v>
      </c>
      <c r="F173" s="283"/>
      <c r="G173" s="273" t="str">
        <f>IF(F173&gt;0,G164," ")</f>
        <v xml:space="preserve"> </v>
      </c>
      <c r="H173" s="286"/>
      <c r="I173" s="273" t="str">
        <f>IF(H173&gt;0,I164," ")</f>
        <v xml:space="preserve"> </v>
      </c>
      <c r="J173" s="499" t="str">
        <f t="shared" si="107"/>
        <v xml:space="preserve"> </v>
      </c>
      <c r="K173" s="273" t="str">
        <f>IF(H173&gt;0,K164," ")</f>
        <v xml:space="preserve"> </v>
      </c>
      <c r="L173" s="289"/>
      <c r="M173" s="273" t="str">
        <f>IF(L173&gt;0,M164," ")</f>
        <v xml:space="preserve"> </v>
      </c>
      <c r="N173" s="441" t="str">
        <f t="shared" si="108"/>
        <v xml:space="preserve"> </v>
      </c>
      <c r="O173" s="433" t="str">
        <f>IF(L173&gt;0,O164," ")</f>
        <v xml:space="preserve"> </v>
      </c>
      <c r="P173" s="400" t="str">
        <f t="shared" si="112"/>
        <v xml:space="preserve"> </v>
      </c>
      <c r="Q173" s="273" t="str">
        <f>IF(L173&gt;0,Q164," ")</f>
        <v xml:space="preserve"> </v>
      </c>
      <c r="R173" s="441" t="str">
        <f t="shared" si="109"/>
        <v xml:space="preserve"> </v>
      </c>
      <c r="S173" s="433" t="str">
        <f>IF(H173&gt;0,S164," ")</f>
        <v xml:space="preserve"> </v>
      </c>
      <c r="T173" s="398" t="str">
        <f t="shared" si="110"/>
        <v xml:space="preserve"> </v>
      </c>
      <c r="U173" s="273" t="str">
        <f>IF(H173&gt;0,U164," ")</f>
        <v xml:space="preserve"> </v>
      </c>
      <c r="V173" s="441" t="str">
        <f t="shared" si="104"/>
        <v xml:space="preserve"> </v>
      </c>
      <c r="W173" s="433" t="str">
        <f>IF(L173&gt;0,W164," ")</f>
        <v xml:space="preserve"> </v>
      </c>
      <c r="X173" s="405" t="str">
        <f t="shared" si="105"/>
        <v xml:space="preserve"> </v>
      </c>
      <c r="Y173" s="425" t="str">
        <f>IF(L173&gt;0,Y164," ")</f>
        <v xml:space="preserve"> </v>
      </c>
      <c r="Z173" s="298"/>
      <c r="AA173" s="299"/>
      <c r="AB173" s="300"/>
      <c r="AC173" s="410" t="str">
        <f t="shared" si="111"/>
        <v xml:space="preserve"> </v>
      </c>
      <c r="AD173" s="411" t="str">
        <f t="shared" si="106"/>
        <v xml:space="preserve"> </v>
      </c>
    </row>
    <row r="174" spans="2:30" ht="26.25" customHeight="1" x14ac:dyDescent="0.2">
      <c r="B174" s="272" t="s">
        <v>186</v>
      </c>
      <c r="C174" s="279"/>
      <c r="D174" s="278"/>
      <c r="E174" s="273" t="str">
        <f>IF(D174&gt;0,E164," ")</f>
        <v xml:space="preserve"> </v>
      </c>
      <c r="F174" s="283"/>
      <c r="G174" s="273" t="str">
        <f>IF(F174&gt;0,G164," ")</f>
        <v xml:space="preserve"> </v>
      </c>
      <c r="H174" s="286"/>
      <c r="I174" s="273" t="str">
        <f>IF(H174&gt;0,I164," ")</f>
        <v xml:space="preserve"> </v>
      </c>
      <c r="J174" s="499" t="str">
        <f t="shared" si="107"/>
        <v xml:space="preserve"> </v>
      </c>
      <c r="K174" s="273" t="str">
        <f>IF(H174&gt;0,K164," ")</f>
        <v xml:space="preserve"> </v>
      </c>
      <c r="L174" s="289"/>
      <c r="M174" s="273" t="str">
        <f>IF(L174&gt;0,M164," ")</f>
        <v xml:space="preserve"> </v>
      </c>
      <c r="N174" s="441" t="str">
        <f t="shared" si="108"/>
        <v xml:space="preserve"> </v>
      </c>
      <c r="O174" s="433" t="str">
        <f>IF(L174&gt;0,O164," ")</f>
        <v xml:space="preserve"> </v>
      </c>
      <c r="P174" s="400" t="str">
        <f t="shared" si="112"/>
        <v xml:space="preserve"> </v>
      </c>
      <c r="Q174" s="273" t="str">
        <f>IF(L174&gt;0,Q164," ")</f>
        <v xml:space="preserve"> </v>
      </c>
      <c r="R174" s="441" t="str">
        <f t="shared" si="109"/>
        <v xml:space="preserve"> </v>
      </c>
      <c r="S174" s="433" t="str">
        <f>IF(H174&gt;0,S164," ")</f>
        <v xml:space="preserve"> </v>
      </c>
      <c r="T174" s="398" t="str">
        <f t="shared" si="110"/>
        <v xml:space="preserve"> </v>
      </c>
      <c r="U174" s="273" t="str">
        <f>IF(H174&gt;0,U164," ")</f>
        <v xml:space="preserve"> </v>
      </c>
      <c r="V174" s="441" t="str">
        <f t="shared" si="104"/>
        <v xml:space="preserve"> </v>
      </c>
      <c r="W174" s="433" t="str">
        <f>IF(L174&gt;0,W164," ")</f>
        <v xml:space="preserve"> </v>
      </c>
      <c r="X174" s="405" t="str">
        <f t="shared" si="105"/>
        <v xml:space="preserve"> </v>
      </c>
      <c r="Y174" s="425" t="str">
        <f>IF(L174&gt;0,Y164," ")</f>
        <v xml:space="preserve"> </v>
      </c>
      <c r="Z174" s="298"/>
      <c r="AA174" s="299"/>
      <c r="AB174" s="300"/>
      <c r="AC174" s="410" t="str">
        <f t="shared" si="111"/>
        <v xml:space="preserve"> </v>
      </c>
      <c r="AD174" s="411" t="str">
        <f t="shared" si="106"/>
        <v xml:space="preserve"> </v>
      </c>
    </row>
    <row r="175" spans="2:30" ht="26.25" customHeight="1" x14ac:dyDescent="0.2">
      <c r="B175" s="272" t="s">
        <v>186</v>
      </c>
      <c r="C175" s="279"/>
      <c r="D175" s="278"/>
      <c r="E175" s="273" t="str">
        <f>IF(D175&gt;0,E164," ")</f>
        <v xml:space="preserve"> </v>
      </c>
      <c r="F175" s="283"/>
      <c r="G175" s="273" t="str">
        <f>IF(F175&gt;0,G164," ")</f>
        <v xml:space="preserve"> </v>
      </c>
      <c r="H175" s="286"/>
      <c r="I175" s="273" t="str">
        <f>IF(H175&gt;0,I164," ")</f>
        <v xml:space="preserve"> </v>
      </c>
      <c r="J175" s="499" t="str">
        <f t="shared" si="107"/>
        <v xml:space="preserve"> </v>
      </c>
      <c r="K175" s="273" t="str">
        <f>IF(H175&gt;0,K164," ")</f>
        <v xml:space="preserve"> </v>
      </c>
      <c r="L175" s="289"/>
      <c r="M175" s="273" t="str">
        <f>IF(L175&gt;0,M164," ")</f>
        <v xml:space="preserve"> </v>
      </c>
      <c r="N175" s="441" t="str">
        <f t="shared" si="108"/>
        <v xml:space="preserve"> </v>
      </c>
      <c r="O175" s="433" t="str">
        <f>IF(L175&gt;0,O164," ")</f>
        <v xml:space="preserve"> </v>
      </c>
      <c r="P175" s="400" t="str">
        <f t="shared" si="112"/>
        <v xml:space="preserve"> </v>
      </c>
      <c r="Q175" s="273" t="str">
        <f>IF(L175&gt;0,Q164," ")</f>
        <v xml:space="preserve"> </v>
      </c>
      <c r="R175" s="441" t="str">
        <f t="shared" si="109"/>
        <v xml:space="preserve"> </v>
      </c>
      <c r="S175" s="433" t="str">
        <f>IF(H175&gt;0,S164," ")</f>
        <v xml:space="preserve"> </v>
      </c>
      <c r="T175" s="398" t="str">
        <f t="shared" si="110"/>
        <v xml:space="preserve"> </v>
      </c>
      <c r="U175" s="273" t="str">
        <f>IF(H175&gt;0,U164," ")</f>
        <v xml:space="preserve"> </v>
      </c>
      <c r="V175" s="441" t="str">
        <f t="shared" si="104"/>
        <v xml:space="preserve"> </v>
      </c>
      <c r="W175" s="433" t="str">
        <f>IF(L175&gt;0,W164," ")</f>
        <v xml:space="preserve"> </v>
      </c>
      <c r="X175" s="405" t="str">
        <f t="shared" si="105"/>
        <v xml:space="preserve"> </v>
      </c>
      <c r="Y175" s="425" t="str">
        <f>IF(L175&gt;0,Y164," ")</f>
        <v xml:space="preserve"> </v>
      </c>
      <c r="Z175" s="298"/>
      <c r="AA175" s="299"/>
      <c r="AB175" s="300"/>
      <c r="AC175" s="410" t="str">
        <f t="shared" si="111"/>
        <v xml:space="preserve"> </v>
      </c>
      <c r="AD175" s="411" t="str">
        <f t="shared" si="106"/>
        <v xml:space="preserve"> </v>
      </c>
    </row>
    <row r="176" spans="2:30" ht="26.25" customHeight="1" x14ac:dyDescent="0.2">
      <c r="B176" s="272" t="s">
        <v>186</v>
      </c>
      <c r="C176" s="279"/>
      <c r="D176" s="278"/>
      <c r="E176" s="273" t="str">
        <f>IF(D176&gt;0,E164," ")</f>
        <v xml:space="preserve"> </v>
      </c>
      <c r="F176" s="283"/>
      <c r="G176" s="273" t="str">
        <f>IF(F176&gt;0,G164," ")</f>
        <v xml:space="preserve"> </v>
      </c>
      <c r="H176" s="286"/>
      <c r="I176" s="273" t="str">
        <f>IF(H176&gt;0,I164," ")</f>
        <v xml:space="preserve"> </v>
      </c>
      <c r="J176" s="499" t="str">
        <f t="shared" si="107"/>
        <v xml:space="preserve"> </v>
      </c>
      <c r="K176" s="273" t="str">
        <f>IF(H176&gt;0,K164," ")</f>
        <v xml:space="preserve"> </v>
      </c>
      <c r="L176" s="289"/>
      <c r="M176" s="273" t="str">
        <f>IF(L176&gt;0,M164," ")</f>
        <v xml:space="preserve"> </v>
      </c>
      <c r="N176" s="441" t="str">
        <f t="shared" si="108"/>
        <v xml:space="preserve"> </v>
      </c>
      <c r="O176" s="433" t="str">
        <f>IF(L176&gt;0,O164," ")</f>
        <v xml:space="preserve"> </v>
      </c>
      <c r="P176" s="400" t="str">
        <f t="shared" si="112"/>
        <v xml:space="preserve"> </v>
      </c>
      <c r="Q176" s="273" t="str">
        <f>IF(L176&gt;0,Q164," ")</f>
        <v xml:space="preserve"> </v>
      </c>
      <c r="R176" s="441" t="str">
        <f t="shared" si="109"/>
        <v xml:space="preserve"> </v>
      </c>
      <c r="S176" s="433" t="str">
        <f>IF(H176&gt;0,S164," ")</f>
        <v xml:space="preserve"> </v>
      </c>
      <c r="T176" s="398" t="str">
        <f t="shared" si="110"/>
        <v xml:space="preserve"> </v>
      </c>
      <c r="U176" s="273" t="str">
        <f>IF(H176&gt;0,U164," ")</f>
        <v xml:space="preserve"> </v>
      </c>
      <c r="V176" s="441" t="str">
        <f t="shared" si="104"/>
        <v xml:space="preserve"> </v>
      </c>
      <c r="W176" s="433" t="str">
        <f>IF(L176&gt;0,W164," ")</f>
        <v xml:space="preserve"> </v>
      </c>
      <c r="X176" s="405" t="str">
        <f t="shared" si="105"/>
        <v xml:space="preserve"> </v>
      </c>
      <c r="Y176" s="425" t="str">
        <f>IF(L176&gt;0,Y164," ")</f>
        <v xml:space="preserve"> </v>
      </c>
      <c r="Z176" s="298"/>
      <c r="AA176" s="299"/>
      <c r="AB176" s="300"/>
      <c r="AC176" s="410" t="str">
        <f t="shared" si="111"/>
        <v xml:space="preserve"> </v>
      </c>
      <c r="AD176" s="411" t="str">
        <f t="shared" si="106"/>
        <v xml:space="preserve"> </v>
      </c>
    </row>
    <row r="177" spans="2:30" ht="26.25" customHeight="1" x14ac:dyDescent="0.2">
      <c r="B177" s="272" t="s">
        <v>186</v>
      </c>
      <c r="C177" s="279"/>
      <c r="D177" s="278"/>
      <c r="E177" s="273" t="str">
        <f>IF(D177&gt;0,E164," ")</f>
        <v xml:space="preserve"> </v>
      </c>
      <c r="F177" s="283"/>
      <c r="G177" s="273" t="str">
        <f>IF(F177&gt;0,G164," ")</f>
        <v xml:space="preserve"> </v>
      </c>
      <c r="H177" s="286"/>
      <c r="I177" s="273" t="str">
        <f>IF(H177&gt;0,I164," ")</f>
        <v xml:space="preserve"> </v>
      </c>
      <c r="J177" s="499" t="str">
        <f t="shared" si="107"/>
        <v xml:space="preserve"> </v>
      </c>
      <c r="K177" s="273" t="str">
        <f>IF(H177&gt;0,K164," ")</f>
        <v xml:space="preserve"> </v>
      </c>
      <c r="L177" s="289"/>
      <c r="M177" s="273" t="str">
        <f>IF(L177&gt;0,M164," ")</f>
        <v xml:space="preserve"> </v>
      </c>
      <c r="N177" s="441" t="str">
        <f t="shared" si="108"/>
        <v xml:space="preserve"> </v>
      </c>
      <c r="O177" s="433" t="str">
        <f>IF(L177&gt;0,O164," ")</f>
        <v xml:space="preserve"> </v>
      </c>
      <c r="P177" s="400" t="str">
        <f>IF(L177&gt;0,7.43/L177," ")</f>
        <v xml:space="preserve"> </v>
      </c>
      <c r="Q177" s="273" t="str">
        <f>IF(L177&gt;0,Q164," ")</f>
        <v xml:space="preserve"> </v>
      </c>
      <c r="R177" s="441" t="str">
        <f t="shared" si="109"/>
        <v xml:space="preserve"> </v>
      </c>
      <c r="S177" s="433" t="str">
        <f>IF(H177&gt;0,S164," ")</f>
        <v xml:space="preserve"> </v>
      </c>
      <c r="T177" s="398" t="str">
        <f t="shared" si="110"/>
        <v xml:space="preserve"> </v>
      </c>
      <c r="U177" s="273" t="str">
        <f>IF(H177&gt;0,U164," ")</f>
        <v xml:space="preserve"> </v>
      </c>
      <c r="V177" s="441" t="str">
        <f t="shared" si="104"/>
        <v xml:space="preserve"> </v>
      </c>
      <c r="W177" s="433" t="str">
        <f>IF(L177&gt;0,W164," ")</f>
        <v xml:space="preserve"> </v>
      </c>
      <c r="X177" s="405" t="str">
        <f t="shared" si="105"/>
        <v xml:space="preserve"> </v>
      </c>
      <c r="Y177" s="425" t="str">
        <f>IF(L177&gt;0,Y164," ")</f>
        <v xml:space="preserve"> </v>
      </c>
      <c r="Z177" s="298"/>
      <c r="AA177" s="299"/>
      <c r="AB177" s="300"/>
      <c r="AC177" s="410" t="str">
        <f t="shared" si="111"/>
        <v xml:space="preserve"> </v>
      </c>
      <c r="AD177" s="411" t="str">
        <f t="shared" si="106"/>
        <v xml:space="preserve"> </v>
      </c>
    </row>
    <row r="178" spans="2:30" ht="26.25" customHeight="1" x14ac:dyDescent="0.2">
      <c r="B178" s="272" t="s">
        <v>186</v>
      </c>
      <c r="C178" s="279"/>
      <c r="D178" s="278"/>
      <c r="E178" s="273" t="str">
        <f>IF(D178&gt;0,E164," ")</f>
        <v xml:space="preserve"> </v>
      </c>
      <c r="F178" s="283"/>
      <c r="G178" s="273" t="str">
        <f>IF(F178&gt;0,G164," ")</f>
        <v xml:space="preserve"> </v>
      </c>
      <c r="H178" s="286"/>
      <c r="I178" s="273" t="str">
        <f>IF(H178&gt;0,I164," ")</f>
        <v xml:space="preserve"> </v>
      </c>
      <c r="J178" s="499" t="str">
        <f t="shared" si="107"/>
        <v xml:space="preserve"> </v>
      </c>
      <c r="K178" s="273" t="str">
        <f>IF(H178&gt;0,K164," ")</f>
        <v xml:space="preserve"> </v>
      </c>
      <c r="L178" s="289"/>
      <c r="M178" s="273" t="str">
        <f>IF(L178&gt;0,M164," ")</f>
        <v xml:space="preserve"> </v>
      </c>
      <c r="N178" s="441" t="str">
        <f t="shared" si="108"/>
        <v xml:space="preserve"> </v>
      </c>
      <c r="O178" s="433" t="str">
        <f>IF(L178&gt;0,O164," ")</f>
        <v xml:space="preserve"> </v>
      </c>
      <c r="P178" s="400" t="str">
        <f>IF(L178&gt;0,7.43/L178," ")</f>
        <v xml:space="preserve"> </v>
      </c>
      <c r="Q178" s="273" t="str">
        <f>IF(L178&gt;0,Q164," ")</f>
        <v xml:space="preserve"> </v>
      </c>
      <c r="R178" s="441" t="str">
        <f t="shared" si="109"/>
        <v xml:space="preserve"> </v>
      </c>
      <c r="S178" s="433" t="str">
        <f>IF(H178&gt;0,S164," ")</f>
        <v xml:space="preserve"> </v>
      </c>
      <c r="T178" s="398" t="str">
        <f t="shared" si="110"/>
        <v xml:space="preserve"> </v>
      </c>
      <c r="U178" s="273" t="str">
        <f>IF(H178&gt;0,U164," ")</f>
        <v xml:space="preserve"> </v>
      </c>
      <c r="V178" s="441" t="str">
        <f t="shared" si="104"/>
        <v xml:space="preserve"> </v>
      </c>
      <c r="W178" s="433" t="str">
        <f>IF(L178&gt;0,W164," ")</f>
        <v xml:space="preserve"> </v>
      </c>
      <c r="X178" s="405" t="str">
        <f t="shared" si="105"/>
        <v xml:space="preserve"> </v>
      </c>
      <c r="Y178" s="425" t="str">
        <f>IF(L178&gt;0,Y164," ")</f>
        <v xml:space="preserve"> </v>
      </c>
      <c r="Z178" s="298"/>
      <c r="AA178" s="299"/>
      <c r="AB178" s="300"/>
      <c r="AC178" s="410" t="str">
        <f t="shared" si="111"/>
        <v xml:space="preserve"> </v>
      </c>
      <c r="AD178" s="411" t="str">
        <f t="shared" si="106"/>
        <v xml:space="preserve"> </v>
      </c>
    </row>
    <row r="179" spans="2:30" ht="26.25" customHeight="1" x14ac:dyDescent="0.2">
      <c r="B179" s="274" t="s">
        <v>186</v>
      </c>
      <c r="C179" s="280"/>
      <c r="D179" s="281"/>
      <c r="E179" s="273" t="str">
        <f>IF(D179&gt;0,E164," ")</f>
        <v xml:space="preserve"> </v>
      </c>
      <c r="F179" s="284"/>
      <c r="G179" s="273" t="str">
        <f>IF(F179&gt;0,G164," ")</f>
        <v xml:space="preserve"> </v>
      </c>
      <c r="H179" s="287"/>
      <c r="I179" s="273" t="str">
        <f>IF(H179&gt;0,I164," ")</f>
        <v xml:space="preserve"> </v>
      </c>
      <c r="J179" s="499" t="str">
        <f t="shared" si="107"/>
        <v xml:space="preserve"> </v>
      </c>
      <c r="K179" s="273" t="str">
        <f>IF(H179&gt;0,K164," ")</f>
        <v xml:space="preserve"> </v>
      </c>
      <c r="L179" s="290"/>
      <c r="M179" s="273" t="str">
        <f>IF(L179&gt;0,M164," ")</f>
        <v xml:space="preserve"> </v>
      </c>
      <c r="N179" s="441" t="str">
        <f t="shared" si="108"/>
        <v xml:space="preserve"> </v>
      </c>
      <c r="O179" s="433" t="str">
        <f>IF(L179&gt;0,O164," ")</f>
        <v xml:space="preserve"> </v>
      </c>
      <c r="P179" s="401" t="str">
        <f t="shared" ref="P179" si="113">IF(L179&gt;0,7.43/L179," ")</f>
        <v xml:space="preserve"> </v>
      </c>
      <c r="Q179" s="273" t="str">
        <f>IF(L179&gt;0,Q164," ")</f>
        <v xml:space="preserve"> </v>
      </c>
      <c r="R179" s="441" t="str">
        <f t="shared" si="109"/>
        <v xml:space="preserve"> </v>
      </c>
      <c r="S179" s="433" t="str">
        <f>IF(H179&gt;0,S164," ")</f>
        <v xml:space="preserve"> </v>
      </c>
      <c r="T179" s="398" t="str">
        <f t="shared" si="110"/>
        <v xml:space="preserve"> </v>
      </c>
      <c r="U179" s="273" t="str">
        <f>IF(H179&gt;0,U164," ")</f>
        <v xml:space="preserve"> </v>
      </c>
      <c r="V179" s="498" t="str">
        <f t="shared" si="104"/>
        <v xml:space="preserve"> </v>
      </c>
      <c r="W179" s="433" t="str">
        <f>IF(L179&gt;0,W164," ")</f>
        <v xml:space="preserve"> </v>
      </c>
      <c r="X179" s="406" t="str">
        <f t="shared" si="105"/>
        <v xml:space="preserve"> </v>
      </c>
      <c r="Y179" s="425" t="str">
        <f>IF(L179&gt;0,Y164," ")</f>
        <v xml:space="preserve"> </v>
      </c>
      <c r="Z179" s="301"/>
      <c r="AA179" s="302"/>
      <c r="AB179" s="303"/>
      <c r="AC179" s="412" t="str">
        <f t="shared" si="111"/>
        <v xml:space="preserve"> </v>
      </c>
      <c r="AD179" s="413" t="str">
        <f t="shared" si="106"/>
        <v xml:space="preserve"> </v>
      </c>
    </row>
    <row r="180" spans="2:30" ht="26.25" customHeight="1" x14ac:dyDescent="0.2">
      <c r="B180" s="256"/>
      <c r="C180" s="257"/>
      <c r="D180" s="392">
        <f>SUM(D164:D179)</f>
        <v>0</v>
      </c>
      <c r="E180" s="258" t="s">
        <v>187</v>
      </c>
      <c r="F180" s="393">
        <f>SUM(F164:F179)</f>
        <v>0</v>
      </c>
      <c r="G180" s="259" t="s">
        <v>188</v>
      </c>
      <c r="H180" s="395" t="str">
        <f>IF(F180&gt;0,J180/F180," ")</f>
        <v xml:space="preserve"> </v>
      </c>
      <c r="I180" s="260" t="s">
        <v>189</v>
      </c>
      <c r="J180" s="443">
        <f>SUM(J164:J179)</f>
        <v>0</v>
      </c>
      <c r="K180" s="259" t="s">
        <v>190</v>
      </c>
      <c r="L180" s="396" t="str">
        <f>IF(F180&gt;0,N180/J180," ")</f>
        <v xml:space="preserve"> </v>
      </c>
      <c r="M180" s="259" t="s">
        <v>132</v>
      </c>
      <c r="N180" s="443">
        <f>SUM(N164:N179)</f>
        <v>0</v>
      </c>
      <c r="O180" s="434" t="s">
        <v>191</v>
      </c>
      <c r="P180" s="402" t="str">
        <f>IF(F180&gt;0,7.43/L180," ")</f>
        <v xml:space="preserve"> </v>
      </c>
      <c r="Q180" s="259" t="s">
        <v>192</v>
      </c>
      <c r="R180" s="442" t="str">
        <f t="shared" ref="R180" si="114">IF(J180&gt;0,J180/P180," ")</f>
        <v xml:space="preserve"> </v>
      </c>
      <c r="S180" s="434" t="s">
        <v>193</v>
      </c>
      <c r="T180" s="393" t="str">
        <f t="shared" ref="T180" si="115">IF(D180&gt;0,J180/D180," ")</f>
        <v xml:space="preserve"> </v>
      </c>
      <c r="U180" s="259" t="s">
        <v>194</v>
      </c>
      <c r="V180" s="442" t="str">
        <f t="shared" ref="V180:V181" si="116">IF(D180&gt;0,N180/D180," ")</f>
        <v xml:space="preserve"> </v>
      </c>
      <c r="W180" s="434" t="s">
        <v>195</v>
      </c>
      <c r="X180" s="407" t="str">
        <f t="shared" ref="X180" si="117">IF(D180&gt;0,V180/7.43," ")</f>
        <v xml:space="preserve"> </v>
      </c>
      <c r="Y180" s="261" t="s">
        <v>81</v>
      </c>
      <c r="Z180" s="416"/>
      <c r="AA180" s="417"/>
      <c r="AB180" s="417"/>
      <c r="AC180" s="414">
        <f>SUM(AC164:AC179)</f>
        <v>0</v>
      </c>
      <c r="AD180" s="415" t="str">
        <f>IF(D180&gt;0,AC180/D180," ")</f>
        <v xml:space="preserve"> </v>
      </c>
    </row>
    <row r="181" spans="2:30" ht="4.5" customHeight="1" x14ac:dyDescent="0.2">
      <c r="B181" s="262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 t="str">
        <f t="shared" si="116"/>
        <v xml:space="preserve"> </v>
      </c>
      <c r="W181" s="263"/>
      <c r="X181" s="263"/>
      <c r="Y181" s="265"/>
      <c r="Z181" s="263"/>
      <c r="AA181" s="266"/>
      <c r="AB181" s="266"/>
      <c r="AC181" s="266"/>
      <c r="AD181" s="266"/>
    </row>
    <row r="182" spans="2:30" ht="18.75" customHeight="1" thickBot="1" x14ac:dyDescent="0.25">
      <c r="B182" s="304" t="s">
        <v>196</v>
      </c>
      <c r="C182" s="305"/>
      <c r="D182" s="305"/>
      <c r="E182" s="305"/>
      <c r="F182" s="394" t="str">
        <f>IF(Y162&gt;0,J182/H182," ")</f>
        <v xml:space="preserve"> </v>
      </c>
      <c r="G182" s="247" t="s">
        <v>188</v>
      </c>
      <c r="H182" s="291" t="str">
        <f>IF($Y162&gt;0,SUMIF('[1]Produktion i kg ts'!$V$4:$V$28,$Y162,'[1]Produktion i kg ts'!$T$4:$T$28)/SUMIF('[1]Produktion i kg ts'!$V$4:$V$28,$Y162,'[1]Produktion i kg ts'!$BM$4:$BM$28)," ")</f>
        <v xml:space="preserve"> </v>
      </c>
      <c r="I182" s="248" t="s">
        <v>189</v>
      </c>
      <c r="J182" s="450" t="str">
        <f>IF(Y162&gt;0,R182*P182," ")</f>
        <v xml:space="preserve"> </v>
      </c>
      <c r="K182" s="247" t="s">
        <v>190</v>
      </c>
      <c r="L182" s="292" t="str">
        <f>IF($Y162&gt;0,SUMIF('[1]Produktion i MJ'!$U$4:$U$28,$Y162,'[1]Produktion i MJ'!$S$4:$S$28)/SUMIF('[1]Produktion i kg ts'!$V$4:$V$28,$Y162,'[1]Produktion i kg ts'!$T$4:$T$28)," ")</f>
        <v xml:space="preserve"> </v>
      </c>
      <c r="M182" s="247" t="s">
        <v>132</v>
      </c>
      <c r="N182" s="450" t="str">
        <f>IF(Y162&gt;0,J182*L182," ")</f>
        <v xml:space="preserve"> </v>
      </c>
      <c r="O182" s="448" t="s">
        <v>191</v>
      </c>
      <c r="P182" s="403" t="str">
        <f>IF(Y162&gt;0,7.43/L182," ")</f>
        <v xml:space="preserve"> </v>
      </c>
      <c r="Q182" s="247" t="s">
        <v>192</v>
      </c>
      <c r="R182" s="449" t="str">
        <f>IF($Y162&gt;0,SUMIF('[1]Produktion i FEN (inddata)'!$V$4:$V$28,$Y162,'[1]Produktion i FEN (inddata)'!$T$4:$T$28)," ")</f>
        <v xml:space="preserve"> </v>
      </c>
      <c r="S182" s="448" t="s">
        <v>193</v>
      </c>
      <c r="T182" s="394" t="str">
        <f>IF(Y162&gt;0,J182/D180," ")</f>
        <v xml:space="preserve"> </v>
      </c>
      <c r="U182" s="247" t="s">
        <v>194</v>
      </c>
      <c r="V182" s="447" t="str">
        <f>IF(Y162&gt;0,N182/D180," ")</f>
        <v xml:space="preserve"> </v>
      </c>
      <c r="W182" s="448" t="s">
        <v>195</v>
      </c>
      <c r="X182" s="408" t="str">
        <f>IF(Y162&gt;0,R182/D180," ")</f>
        <v xml:space="preserve"> </v>
      </c>
      <c r="Y182" s="249" t="s">
        <v>81</v>
      </c>
      <c r="Z182" s="250"/>
      <c r="AA182" s="266"/>
      <c r="AB182" s="266"/>
      <c r="AC182" s="266"/>
      <c r="AD182" s="266"/>
    </row>
    <row r="183" spans="2:30" ht="14.25" customHeight="1" thickBot="1" x14ac:dyDescent="0.25">
      <c r="B183" s="244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857" t="s">
        <v>176</v>
      </c>
      <c r="AA183" s="858"/>
      <c r="AB183" s="858"/>
      <c r="AC183" s="858"/>
      <c r="AD183" s="859"/>
    </row>
    <row r="184" spans="2:30" ht="18.75" customHeight="1" thickBot="1" x14ac:dyDescent="0.25">
      <c r="B184" s="837"/>
      <c r="C184" s="838"/>
      <c r="D184" s="838"/>
      <c r="E184" s="838"/>
      <c r="F184" s="428" t="s">
        <v>227</v>
      </c>
      <c r="G184" s="833" t="s">
        <v>177</v>
      </c>
      <c r="H184" s="833"/>
      <c r="I184" s="834"/>
      <c r="J184" s="856" t="s">
        <v>178</v>
      </c>
      <c r="K184" s="853"/>
      <c r="L184" s="838" t="s">
        <v>177</v>
      </c>
      <c r="M184" s="838"/>
      <c r="N184" s="838"/>
      <c r="O184" s="856" t="s">
        <v>179</v>
      </c>
      <c r="P184" s="853"/>
      <c r="Q184" s="853"/>
      <c r="R184" s="426">
        <f>AC202</f>
        <v>0</v>
      </c>
      <c r="S184" s="856" t="s">
        <v>180</v>
      </c>
      <c r="T184" s="853"/>
      <c r="U184" s="426" t="str">
        <f>AD202</f>
        <v xml:space="preserve"> </v>
      </c>
      <c r="V184" s="853" t="s">
        <v>181</v>
      </c>
      <c r="W184" s="853"/>
      <c r="X184" s="853"/>
      <c r="Y184" s="427"/>
      <c r="Z184" s="293"/>
      <c r="AA184" s="854" t="s">
        <v>182</v>
      </c>
      <c r="AB184" s="854" t="s">
        <v>183</v>
      </c>
      <c r="AC184" s="854" t="s">
        <v>184</v>
      </c>
      <c r="AD184" s="854" t="s">
        <v>185</v>
      </c>
    </row>
    <row r="185" spans="2:30" ht="3.75" customHeight="1" thickBot="1" x14ac:dyDescent="0.25">
      <c r="B185" s="495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7"/>
      <c r="Z185" s="294"/>
      <c r="AA185" s="855"/>
      <c r="AB185" s="855"/>
      <c r="AC185" s="855"/>
      <c r="AD185" s="855"/>
    </row>
    <row r="186" spans="2:30" ht="26.25" customHeight="1" x14ac:dyDescent="0.2">
      <c r="B186" s="267" t="s">
        <v>186</v>
      </c>
      <c r="C186" s="275"/>
      <c r="D186" s="276"/>
      <c r="E186" s="268" t="s">
        <v>187</v>
      </c>
      <c r="F186" s="282"/>
      <c r="G186" s="269" t="s">
        <v>188</v>
      </c>
      <c r="H186" s="285"/>
      <c r="I186" s="270" t="s">
        <v>189</v>
      </c>
      <c r="J186" s="451">
        <f>F186*H186</f>
        <v>0</v>
      </c>
      <c r="K186" s="269" t="s">
        <v>190</v>
      </c>
      <c r="L186" s="288"/>
      <c r="M186" s="269" t="s">
        <v>132</v>
      </c>
      <c r="N186" s="440">
        <f>J186*L186</f>
        <v>0</v>
      </c>
      <c r="O186" s="432" t="s">
        <v>191</v>
      </c>
      <c r="P186" s="399" t="str">
        <f>IF(L186&gt;0,7.43/L186," ")</f>
        <v xml:space="preserve"> </v>
      </c>
      <c r="Q186" s="269" t="s">
        <v>192</v>
      </c>
      <c r="R186" s="440" t="str">
        <f>IF(J186&gt;0,J186/P186," ")</f>
        <v xml:space="preserve"> </v>
      </c>
      <c r="S186" s="432" t="s">
        <v>193</v>
      </c>
      <c r="T186" s="397" t="str">
        <f>IF(J186&gt;0,J186/D186," ")</f>
        <v xml:space="preserve"> </v>
      </c>
      <c r="U186" s="269" t="s">
        <v>194</v>
      </c>
      <c r="V186" s="440" t="str">
        <f>IF(L186&gt;0,N186/D186," ")</f>
        <v xml:space="preserve"> </v>
      </c>
      <c r="W186" s="432" t="s">
        <v>195</v>
      </c>
      <c r="X186" s="404" t="str">
        <f>IF(L186&gt;0,V186/7.43," ")</f>
        <v xml:space="preserve"> </v>
      </c>
      <c r="Y186" s="271" t="s">
        <v>81</v>
      </c>
      <c r="Z186" s="295"/>
      <c r="AA186" s="296"/>
      <c r="AB186" s="297"/>
      <c r="AC186" s="409" t="str">
        <f>IF(AB186&gt;0,AB186-AA186," ")</f>
        <v xml:space="preserve"> </v>
      </c>
      <c r="AD186" s="418" t="str">
        <f>IF(AB186&gt;0,AC186/D186," ")</f>
        <v xml:space="preserve"> </v>
      </c>
    </row>
    <row r="187" spans="2:30" ht="26.25" customHeight="1" x14ac:dyDescent="0.2">
      <c r="B187" s="272" t="s">
        <v>186</v>
      </c>
      <c r="C187" s="277"/>
      <c r="D187" s="278"/>
      <c r="E187" s="273" t="str">
        <f>IF(D187&gt;0,E186," ")</f>
        <v xml:space="preserve"> </v>
      </c>
      <c r="F187" s="283"/>
      <c r="G187" s="273" t="str">
        <f>IF(F187&gt;0,G186," ")</f>
        <v xml:space="preserve"> </v>
      </c>
      <c r="H187" s="286"/>
      <c r="I187" s="273" t="str">
        <f>IF(H187&gt;0,I186," ")</f>
        <v xml:space="preserve"> </v>
      </c>
      <c r="J187" s="499" t="str">
        <f>IF(F187&gt;0,F187*H187," ")</f>
        <v xml:space="preserve"> </v>
      </c>
      <c r="K187" s="273" t="str">
        <f>IF(H187&gt;0,K186," ")</f>
        <v xml:space="preserve"> </v>
      </c>
      <c r="L187" s="289"/>
      <c r="M187" s="273" t="str">
        <f>IF(L187&gt;0,M186," ")</f>
        <v xml:space="preserve"> </v>
      </c>
      <c r="N187" s="441" t="str">
        <f>IF(H187&gt;0,J187*L187," ")</f>
        <v xml:space="preserve"> </v>
      </c>
      <c r="O187" s="433" t="str">
        <f>IF(L187&gt;0,O186," ")</f>
        <v xml:space="preserve"> </v>
      </c>
      <c r="P187" s="400" t="str">
        <f t="shared" ref="P187:P191" si="118">IF(L187&gt;0,7.43/L187," ")</f>
        <v xml:space="preserve"> </v>
      </c>
      <c r="Q187" s="273" t="str">
        <f>IF(L187&gt;0,Q186," ")</f>
        <v xml:space="preserve"> </v>
      </c>
      <c r="R187" s="441" t="str">
        <f>IF(H187&gt;0,J187/P187," ")</f>
        <v xml:space="preserve"> </v>
      </c>
      <c r="S187" s="433" t="str">
        <f>IF(H187&gt;0,S186," ")</f>
        <v xml:space="preserve"> </v>
      </c>
      <c r="T187" s="398" t="str">
        <f>IF(H187&gt;0,J187/D187," ")</f>
        <v xml:space="preserve"> </v>
      </c>
      <c r="U187" s="273" t="str">
        <f>IF(H187&gt;0,U186," ")</f>
        <v xml:space="preserve"> </v>
      </c>
      <c r="V187" s="441" t="str">
        <f t="shared" ref="V187:V201" si="119">IF(L187&gt;0,N187/D187," ")</f>
        <v xml:space="preserve"> </v>
      </c>
      <c r="W187" s="433" t="str">
        <f>IF(L187&gt;0,W186," ")</f>
        <v xml:space="preserve"> </v>
      </c>
      <c r="X187" s="405" t="str">
        <f t="shared" ref="X187:X201" si="120">IF(L187&gt;0,V187/7.43," ")</f>
        <v xml:space="preserve"> </v>
      </c>
      <c r="Y187" s="425" t="str">
        <f>IF(L187&gt;0,Y186," ")</f>
        <v xml:space="preserve"> </v>
      </c>
      <c r="Z187" s="298"/>
      <c r="AA187" s="299"/>
      <c r="AB187" s="300"/>
      <c r="AC187" s="410" t="str">
        <f>IF(AB187&gt;0,AB187-AA187," ")</f>
        <v xml:space="preserve"> </v>
      </c>
      <c r="AD187" s="411" t="str">
        <f t="shared" ref="AD187:AD201" si="121">IF(AB187&gt;0,AC187/D187," ")</f>
        <v xml:space="preserve"> </v>
      </c>
    </row>
    <row r="188" spans="2:30" ht="26.25" customHeight="1" x14ac:dyDescent="0.2">
      <c r="B188" s="272" t="s">
        <v>186</v>
      </c>
      <c r="C188" s="279"/>
      <c r="D188" s="278"/>
      <c r="E188" s="273" t="str">
        <f>IF(D188&gt;0,E186," ")</f>
        <v xml:space="preserve"> </v>
      </c>
      <c r="F188" s="283"/>
      <c r="G188" s="273" t="str">
        <f>IF(F188&gt;0,G186," ")</f>
        <v xml:space="preserve"> </v>
      </c>
      <c r="H188" s="286"/>
      <c r="I188" s="273" t="str">
        <f>IF(H188&gt;0,I186," ")</f>
        <v xml:space="preserve"> </v>
      </c>
      <c r="J188" s="499" t="str">
        <f t="shared" ref="J188:J201" si="122">IF(F188&gt;0,F188*H188," ")</f>
        <v xml:space="preserve"> </v>
      </c>
      <c r="K188" s="273" t="str">
        <f>IF(H188&gt;0,K186," ")</f>
        <v xml:space="preserve"> </v>
      </c>
      <c r="L188" s="289"/>
      <c r="M188" s="273" t="str">
        <f>IF(L188&gt;0,M186," ")</f>
        <v xml:space="preserve"> </v>
      </c>
      <c r="N188" s="441" t="str">
        <f t="shared" ref="N188:N201" si="123">IF(H188&gt;0,J188*L188," ")</f>
        <v xml:space="preserve"> </v>
      </c>
      <c r="O188" s="433" t="str">
        <f>IF(L188&gt;0,O186," ")</f>
        <v xml:space="preserve"> </v>
      </c>
      <c r="P188" s="400" t="str">
        <f t="shared" si="118"/>
        <v xml:space="preserve"> </v>
      </c>
      <c r="Q188" s="273" t="str">
        <f>IF(L188&gt;0,Q186," ")</f>
        <v xml:space="preserve"> </v>
      </c>
      <c r="R188" s="441" t="str">
        <f t="shared" ref="R188:R201" si="124">IF(H188&gt;0,J188/P188," ")</f>
        <v xml:space="preserve"> </v>
      </c>
      <c r="S188" s="433" t="str">
        <f>IF(H188&gt;0,S186," ")</f>
        <v xml:space="preserve"> </v>
      </c>
      <c r="T188" s="398" t="str">
        <f t="shared" ref="T188:T201" si="125">IF(H188&gt;0,J188/D188," ")</f>
        <v xml:space="preserve"> </v>
      </c>
      <c r="U188" s="273" t="str">
        <f>IF(H188&gt;0,U186," ")</f>
        <v xml:space="preserve"> </v>
      </c>
      <c r="V188" s="441" t="str">
        <f t="shared" si="119"/>
        <v xml:space="preserve"> </v>
      </c>
      <c r="W188" s="433" t="str">
        <f>IF(L188&gt;0,W186," ")</f>
        <v xml:space="preserve"> </v>
      </c>
      <c r="X188" s="405" t="str">
        <f t="shared" si="120"/>
        <v xml:space="preserve"> </v>
      </c>
      <c r="Y188" s="425" t="str">
        <f>IF(L188&gt;0,Y186," ")</f>
        <v xml:space="preserve"> </v>
      </c>
      <c r="Z188" s="298"/>
      <c r="AA188" s="299"/>
      <c r="AB188" s="300"/>
      <c r="AC188" s="410" t="str">
        <f t="shared" ref="AC188:AC201" si="126">IF(AB188&gt;0,AB188-AA188," ")</f>
        <v xml:space="preserve"> </v>
      </c>
      <c r="AD188" s="411" t="str">
        <f t="shared" si="121"/>
        <v xml:space="preserve"> </v>
      </c>
    </row>
    <row r="189" spans="2:30" ht="26.25" customHeight="1" x14ac:dyDescent="0.2">
      <c r="B189" s="272" t="s">
        <v>186</v>
      </c>
      <c r="C189" s="279"/>
      <c r="D189" s="278"/>
      <c r="E189" s="273" t="str">
        <f>IF(D189&gt;0,E186," ")</f>
        <v xml:space="preserve"> </v>
      </c>
      <c r="F189" s="283"/>
      <c r="G189" s="273" t="str">
        <f>IF(F189&gt;0,G186," ")</f>
        <v xml:space="preserve"> </v>
      </c>
      <c r="H189" s="286"/>
      <c r="I189" s="273" t="str">
        <f>IF(H189&gt;0,I186," ")</f>
        <v xml:space="preserve"> </v>
      </c>
      <c r="J189" s="499" t="str">
        <f t="shared" si="122"/>
        <v xml:space="preserve"> </v>
      </c>
      <c r="K189" s="273" t="str">
        <f>IF(H189&gt;0,K186," ")</f>
        <v xml:space="preserve"> </v>
      </c>
      <c r="L189" s="289"/>
      <c r="M189" s="273" t="str">
        <f>IF(L189&gt;0,M186," ")</f>
        <v xml:space="preserve"> </v>
      </c>
      <c r="N189" s="441" t="str">
        <f t="shared" si="123"/>
        <v xml:space="preserve"> </v>
      </c>
      <c r="O189" s="433" t="str">
        <f>IF(L189&gt;0,O186," ")</f>
        <v xml:space="preserve"> </v>
      </c>
      <c r="P189" s="400" t="str">
        <f t="shared" si="118"/>
        <v xml:space="preserve"> </v>
      </c>
      <c r="Q189" s="273" t="str">
        <f>IF(L189&gt;0,Q186," ")</f>
        <v xml:space="preserve"> </v>
      </c>
      <c r="R189" s="441" t="str">
        <f t="shared" si="124"/>
        <v xml:space="preserve"> </v>
      </c>
      <c r="S189" s="433" t="str">
        <f>IF(H189&gt;0,S186," ")</f>
        <v xml:space="preserve"> </v>
      </c>
      <c r="T189" s="398" t="str">
        <f t="shared" si="125"/>
        <v xml:space="preserve"> </v>
      </c>
      <c r="U189" s="273" t="str">
        <f>IF(H189&gt;0,U186," ")</f>
        <v xml:space="preserve"> </v>
      </c>
      <c r="V189" s="441" t="str">
        <f t="shared" si="119"/>
        <v xml:space="preserve"> </v>
      </c>
      <c r="W189" s="433" t="str">
        <f>IF(L189&gt;0,W186," ")</f>
        <v xml:space="preserve"> </v>
      </c>
      <c r="X189" s="405" t="str">
        <f t="shared" si="120"/>
        <v xml:space="preserve"> </v>
      </c>
      <c r="Y189" s="425" t="str">
        <f>IF(L189&gt;0,Y186," ")</f>
        <v xml:space="preserve"> </v>
      </c>
      <c r="Z189" s="298"/>
      <c r="AA189" s="299"/>
      <c r="AB189" s="300"/>
      <c r="AC189" s="410" t="str">
        <f t="shared" si="126"/>
        <v xml:space="preserve"> </v>
      </c>
      <c r="AD189" s="411" t="str">
        <f t="shared" si="121"/>
        <v xml:space="preserve"> </v>
      </c>
    </row>
    <row r="190" spans="2:30" ht="26.25" customHeight="1" x14ac:dyDescent="0.2">
      <c r="B190" s="272" t="s">
        <v>186</v>
      </c>
      <c r="C190" s="277"/>
      <c r="D190" s="278"/>
      <c r="E190" s="273" t="str">
        <f>IF(D190&gt;0,E186," ")</f>
        <v xml:space="preserve"> </v>
      </c>
      <c r="F190" s="283"/>
      <c r="G190" s="273" t="str">
        <f>IF(F190&gt;0,G186," ")</f>
        <v xml:space="preserve"> </v>
      </c>
      <c r="H190" s="286"/>
      <c r="I190" s="273" t="str">
        <f>IF(H190&gt;0,I186," ")</f>
        <v xml:space="preserve"> </v>
      </c>
      <c r="J190" s="499" t="str">
        <f t="shared" si="122"/>
        <v xml:space="preserve"> </v>
      </c>
      <c r="K190" s="273" t="str">
        <f>IF(H190&gt;0,K186," ")</f>
        <v xml:space="preserve"> </v>
      </c>
      <c r="L190" s="289"/>
      <c r="M190" s="273" t="str">
        <f>IF(L190&gt;0,M186," ")</f>
        <v xml:space="preserve"> </v>
      </c>
      <c r="N190" s="441" t="str">
        <f t="shared" si="123"/>
        <v xml:space="preserve"> </v>
      </c>
      <c r="O190" s="433" t="str">
        <f>IF(L190&gt;0,O186," ")</f>
        <v xml:space="preserve"> </v>
      </c>
      <c r="P190" s="400" t="str">
        <f t="shared" si="118"/>
        <v xml:space="preserve"> </v>
      </c>
      <c r="Q190" s="273" t="str">
        <f>IF(L190&gt;0,Q186," ")</f>
        <v xml:space="preserve"> </v>
      </c>
      <c r="R190" s="441" t="str">
        <f t="shared" si="124"/>
        <v xml:space="preserve"> </v>
      </c>
      <c r="S190" s="433" t="str">
        <f>IF(H190&gt;0,S186," ")</f>
        <v xml:space="preserve"> </v>
      </c>
      <c r="T190" s="398" t="str">
        <f t="shared" si="125"/>
        <v xml:space="preserve"> </v>
      </c>
      <c r="U190" s="273" t="str">
        <f>IF(H190&gt;0,U186," ")</f>
        <v xml:space="preserve"> </v>
      </c>
      <c r="V190" s="441" t="str">
        <f t="shared" si="119"/>
        <v xml:space="preserve"> </v>
      </c>
      <c r="W190" s="433" t="str">
        <f>IF(L190&gt;0,W186," ")</f>
        <v xml:space="preserve"> </v>
      </c>
      <c r="X190" s="405" t="str">
        <f t="shared" si="120"/>
        <v xml:space="preserve"> </v>
      </c>
      <c r="Y190" s="425" t="str">
        <f>IF(L190&gt;0,Y186," ")</f>
        <v xml:space="preserve"> </v>
      </c>
      <c r="Z190" s="298"/>
      <c r="AA190" s="299"/>
      <c r="AB190" s="300"/>
      <c r="AC190" s="410" t="str">
        <f t="shared" si="126"/>
        <v xml:space="preserve"> </v>
      </c>
      <c r="AD190" s="411" t="str">
        <f t="shared" si="121"/>
        <v xml:space="preserve"> </v>
      </c>
    </row>
    <row r="191" spans="2:30" ht="26.25" customHeight="1" x14ac:dyDescent="0.2">
      <c r="B191" s="272" t="s">
        <v>186</v>
      </c>
      <c r="C191" s="279"/>
      <c r="D191" s="278"/>
      <c r="E191" s="273" t="str">
        <f>IF(D191&gt;0,E186," ")</f>
        <v xml:space="preserve"> </v>
      </c>
      <c r="F191" s="283"/>
      <c r="G191" s="273" t="str">
        <f>IF(F191&gt;0,G186," ")</f>
        <v xml:space="preserve"> </v>
      </c>
      <c r="H191" s="286"/>
      <c r="I191" s="273" t="str">
        <f>IF(H191&gt;0,I186," ")</f>
        <v xml:space="preserve"> </v>
      </c>
      <c r="J191" s="499" t="str">
        <f t="shared" si="122"/>
        <v xml:space="preserve"> </v>
      </c>
      <c r="K191" s="273" t="str">
        <f>IF(H191&gt;0,K186," ")</f>
        <v xml:space="preserve"> </v>
      </c>
      <c r="L191" s="289"/>
      <c r="M191" s="273" t="str">
        <f>IF(L191&gt;0,M186," ")</f>
        <v xml:space="preserve"> </v>
      </c>
      <c r="N191" s="441" t="str">
        <f t="shared" si="123"/>
        <v xml:space="preserve"> </v>
      </c>
      <c r="O191" s="433" t="str">
        <f>IF(L191&gt;0,O186," ")</f>
        <v xml:space="preserve"> </v>
      </c>
      <c r="P191" s="400" t="str">
        <f t="shared" si="118"/>
        <v xml:space="preserve"> </v>
      </c>
      <c r="Q191" s="273" t="str">
        <f>IF(L191&gt;0,Q186," ")</f>
        <v xml:space="preserve"> </v>
      </c>
      <c r="R191" s="441" t="str">
        <f t="shared" si="124"/>
        <v xml:space="preserve"> </v>
      </c>
      <c r="S191" s="433" t="str">
        <f>IF(H191&gt;0,S186," ")</f>
        <v xml:space="preserve"> </v>
      </c>
      <c r="T191" s="398" t="str">
        <f t="shared" si="125"/>
        <v xml:space="preserve"> </v>
      </c>
      <c r="U191" s="273" t="str">
        <f>IF(H191&gt;0,U186," ")</f>
        <v xml:space="preserve"> </v>
      </c>
      <c r="V191" s="441" t="str">
        <f t="shared" si="119"/>
        <v xml:space="preserve"> </v>
      </c>
      <c r="W191" s="433" t="str">
        <f>IF(L191&gt;0,W186," ")</f>
        <v xml:space="preserve"> </v>
      </c>
      <c r="X191" s="405" t="str">
        <f t="shared" si="120"/>
        <v xml:space="preserve"> </v>
      </c>
      <c r="Y191" s="425" t="str">
        <f>IF(L191&gt;0,Y186," ")</f>
        <v xml:space="preserve"> </v>
      </c>
      <c r="Z191" s="298"/>
      <c r="AA191" s="299"/>
      <c r="AB191" s="300"/>
      <c r="AC191" s="410" t="str">
        <f t="shared" si="126"/>
        <v xml:space="preserve"> </v>
      </c>
      <c r="AD191" s="411" t="str">
        <f t="shared" si="121"/>
        <v xml:space="preserve"> </v>
      </c>
    </row>
    <row r="192" spans="2:30" ht="26.25" customHeight="1" x14ac:dyDescent="0.2">
      <c r="B192" s="272" t="s">
        <v>186</v>
      </c>
      <c r="C192" s="279"/>
      <c r="D192" s="278"/>
      <c r="E192" s="273" t="str">
        <f>IF(D192&gt;0,E186," ")</f>
        <v xml:space="preserve"> </v>
      </c>
      <c r="F192" s="283"/>
      <c r="G192" s="273" t="str">
        <f>IF(F192&gt;0,G186," ")</f>
        <v xml:space="preserve"> </v>
      </c>
      <c r="H192" s="286"/>
      <c r="I192" s="273" t="str">
        <f>IF(H192&gt;0,I186," ")</f>
        <v xml:space="preserve"> </v>
      </c>
      <c r="J192" s="499" t="str">
        <f t="shared" si="122"/>
        <v xml:space="preserve"> </v>
      </c>
      <c r="K192" s="273" t="str">
        <f>IF(H192&gt;0,K186," ")</f>
        <v xml:space="preserve"> </v>
      </c>
      <c r="L192" s="289"/>
      <c r="M192" s="273" t="str">
        <f>IF(L192&gt;0,M186," ")</f>
        <v xml:space="preserve"> </v>
      </c>
      <c r="N192" s="441" t="str">
        <f t="shared" si="123"/>
        <v xml:space="preserve"> </v>
      </c>
      <c r="O192" s="433" t="str">
        <f>IF(L192&gt;0,O186," ")</f>
        <v xml:space="preserve"> </v>
      </c>
      <c r="P192" s="400" t="str">
        <f>IF(L192&gt;0,7.43/L192," ")</f>
        <v xml:space="preserve"> </v>
      </c>
      <c r="Q192" s="273" t="str">
        <f>IF(L192&gt;0,Q186," ")</f>
        <v xml:space="preserve"> </v>
      </c>
      <c r="R192" s="441" t="str">
        <f t="shared" si="124"/>
        <v xml:space="preserve"> </v>
      </c>
      <c r="S192" s="433" t="str">
        <f>IF(H192&gt;0,S186," ")</f>
        <v xml:space="preserve"> </v>
      </c>
      <c r="T192" s="398" t="str">
        <f t="shared" si="125"/>
        <v xml:space="preserve"> </v>
      </c>
      <c r="U192" s="273" t="str">
        <f>IF(H192&gt;0,U186," ")</f>
        <v xml:space="preserve"> </v>
      </c>
      <c r="V192" s="441" t="str">
        <f t="shared" si="119"/>
        <v xml:space="preserve"> </v>
      </c>
      <c r="W192" s="433" t="str">
        <f>IF(L192&gt;0,W186," ")</f>
        <v xml:space="preserve"> </v>
      </c>
      <c r="X192" s="405" t="str">
        <f t="shared" si="120"/>
        <v xml:space="preserve"> </v>
      </c>
      <c r="Y192" s="425" t="str">
        <f>IF(L192&gt;0,Y186," ")</f>
        <v xml:space="preserve"> </v>
      </c>
      <c r="Z192" s="298"/>
      <c r="AA192" s="299"/>
      <c r="AB192" s="300"/>
      <c r="AC192" s="410" t="str">
        <f t="shared" si="126"/>
        <v xml:space="preserve"> </v>
      </c>
      <c r="AD192" s="411" t="str">
        <f t="shared" si="121"/>
        <v xml:space="preserve"> </v>
      </c>
    </row>
    <row r="193" spans="2:30" ht="26.25" customHeight="1" x14ac:dyDescent="0.2">
      <c r="B193" s="272" t="s">
        <v>186</v>
      </c>
      <c r="C193" s="279"/>
      <c r="D193" s="278"/>
      <c r="E193" s="273" t="str">
        <f>IF(D193&gt;0,E186," ")</f>
        <v xml:space="preserve"> </v>
      </c>
      <c r="F193" s="283"/>
      <c r="G193" s="273" t="str">
        <f>IF(F193&gt;0,G186," ")</f>
        <v xml:space="preserve"> </v>
      </c>
      <c r="H193" s="286"/>
      <c r="I193" s="273" t="str">
        <f>IF(H193&gt;0,I186," ")</f>
        <v xml:space="preserve"> </v>
      </c>
      <c r="J193" s="499" t="str">
        <f t="shared" si="122"/>
        <v xml:space="preserve"> </v>
      </c>
      <c r="K193" s="273" t="str">
        <f>IF(H193&gt;0,K186," ")</f>
        <v xml:space="preserve"> </v>
      </c>
      <c r="L193" s="289"/>
      <c r="M193" s="273" t="str">
        <f>IF(L193&gt;0,M186," ")</f>
        <v xml:space="preserve"> </v>
      </c>
      <c r="N193" s="441" t="str">
        <f t="shared" si="123"/>
        <v xml:space="preserve"> </v>
      </c>
      <c r="O193" s="433" t="str">
        <f>IF(L193&gt;0,O186," ")</f>
        <v xml:space="preserve"> </v>
      </c>
      <c r="P193" s="400" t="str">
        <f t="shared" ref="P193:P198" si="127">IF(L193&gt;0,7.43/L193," ")</f>
        <v xml:space="preserve"> </v>
      </c>
      <c r="Q193" s="273" t="str">
        <f>IF(L193&gt;0,Q186," ")</f>
        <v xml:space="preserve"> </v>
      </c>
      <c r="R193" s="441" t="str">
        <f t="shared" si="124"/>
        <v xml:space="preserve"> </v>
      </c>
      <c r="S193" s="433" t="str">
        <f>IF(H193&gt;0,S186," ")</f>
        <v xml:space="preserve"> </v>
      </c>
      <c r="T193" s="398" t="str">
        <f t="shared" si="125"/>
        <v xml:space="preserve"> </v>
      </c>
      <c r="U193" s="273" t="str">
        <f>IF(H193&gt;0,U186," ")</f>
        <v xml:space="preserve"> </v>
      </c>
      <c r="V193" s="441" t="str">
        <f t="shared" si="119"/>
        <v xml:space="preserve"> </v>
      </c>
      <c r="W193" s="433" t="str">
        <f>IF(L193&gt;0,W186," ")</f>
        <v xml:space="preserve"> </v>
      </c>
      <c r="X193" s="405" t="str">
        <f t="shared" si="120"/>
        <v xml:space="preserve"> </v>
      </c>
      <c r="Y193" s="425" t="str">
        <f>IF(L193&gt;0,Y186," ")</f>
        <v xml:space="preserve"> </v>
      </c>
      <c r="Z193" s="298"/>
      <c r="AA193" s="299"/>
      <c r="AB193" s="300"/>
      <c r="AC193" s="410" t="str">
        <f t="shared" si="126"/>
        <v xml:space="preserve"> </v>
      </c>
      <c r="AD193" s="411" t="str">
        <f t="shared" si="121"/>
        <v xml:space="preserve"> </v>
      </c>
    </row>
    <row r="194" spans="2:30" ht="26.25" customHeight="1" x14ac:dyDescent="0.2">
      <c r="B194" s="272" t="s">
        <v>186</v>
      </c>
      <c r="C194" s="279"/>
      <c r="D194" s="278"/>
      <c r="E194" s="273" t="str">
        <f>IF(D194&gt;0,E186," ")</f>
        <v xml:space="preserve"> </v>
      </c>
      <c r="F194" s="283"/>
      <c r="G194" s="273" t="str">
        <f>IF(F194&gt;0,G186," ")</f>
        <v xml:space="preserve"> </v>
      </c>
      <c r="H194" s="286"/>
      <c r="I194" s="273" t="str">
        <f>IF(H194&gt;0,I186," ")</f>
        <v xml:space="preserve"> </v>
      </c>
      <c r="J194" s="499" t="str">
        <f t="shared" si="122"/>
        <v xml:space="preserve"> </v>
      </c>
      <c r="K194" s="273" t="str">
        <f>IF(H194&gt;0,K186," ")</f>
        <v xml:space="preserve"> </v>
      </c>
      <c r="L194" s="289"/>
      <c r="M194" s="273" t="str">
        <f>IF(L194&gt;0,M186," ")</f>
        <v xml:space="preserve"> </v>
      </c>
      <c r="N194" s="441" t="str">
        <f t="shared" si="123"/>
        <v xml:space="preserve"> </v>
      </c>
      <c r="O194" s="433" t="str">
        <f>IF(L194&gt;0,O186," ")</f>
        <v xml:space="preserve"> </v>
      </c>
      <c r="P194" s="400" t="str">
        <f t="shared" si="127"/>
        <v xml:space="preserve"> </v>
      </c>
      <c r="Q194" s="273" t="str">
        <f>IF(L194&gt;0,Q186," ")</f>
        <v xml:space="preserve"> </v>
      </c>
      <c r="R194" s="441" t="str">
        <f t="shared" si="124"/>
        <v xml:space="preserve"> </v>
      </c>
      <c r="S194" s="433" t="str">
        <f>IF(H194&gt;0,S186," ")</f>
        <v xml:space="preserve"> </v>
      </c>
      <c r="T194" s="398" t="str">
        <f t="shared" si="125"/>
        <v xml:space="preserve"> </v>
      </c>
      <c r="U194" s="273" t="str">
        <f>IF(H194&gt;0,U186," ")</f>
        <v xml:space="preserve"> </v>
      </c>
      <c r="V194" s="441" t="str">
        <f t="shared" si="119"/>
        <v xml:space="preserve"> </v>
      </c>
      <c r="W194" s="433" t="str">
        <f>IF(L194&gt;0,W186," ")</f>
        <v xml:space="preserve"> </v>
      </c>
      <c r="X194" s="405" t="str">
        <f t="shared" si="120"/>
        <v xml:space="preserve"> </v>
      </c>
      <c r="Y194" s="425" t="str">
        <f>IF(L194&gt;0,Y186," ")</f>
        <v xml:space="preserve"> </v>
      </c>
      <c r="Z194" s="298"/>
      <c r="AA194" s="299"/>
      <c r="AB194" s="300"/>
      <c r="AC194" s="410" t="str">
        <f t="shared" si="126"/>
        <v xml:space="preserve"> </v>
      </c>
      <c r="AD194" s="411" t="str">
        <f t="shared" si="121"/>
        <v xml:space="preserve"> </v>
      </c>
    </row>
    <row r="195" spans="2:30" ht="26.25" customHeight="1" x14ac:dyDescent="0.2">
      <c r="B195" s="272" t="s">
        <v>186</v>
      </c>
      <c r="C195" s="277"/>
      <c r="D195" s="278"/>
      <c r="E195" s="273" t="str">
        <f>IF(D195&gt;0,E186," ")</f>
        <v xml:space="preserve"> </v>
      </c>
      <c r="F195" s="283"/>
      <c r="G195" s="273" t="str">
        <f>IF(F195&gt;0,G186," ")</f>
        <v xml:space="preserve"> </v>
      </c>
      <c r="H195" s="286"/>
      <c r="I195" s="273" t="str">
        <f>IF(H195&gt;0,I186," ")</f>
        <v xml:space="preserve"> </v>
      </c>
      <c r="J195" s="499" t="str">
        <f t="shared" si="122"/>
        <v xml:space="preserve"> </v>
      </c>
      <c r="K195" s="273" t="str">
        <f>IF(H195&gt;0,K186," ")</f>
        <v xml:space="preserve"> </v>
      </c>
      <c r="L195" s="289"/>
      <c r="M195" s="273" t="str">
        <f>IF(L195&gt;0,M186," ")</f>
        <v xml:space="preserve"> </v>
      </c>
      <c r="N195" s="441" t="str">
        <f t="shared" si="123"/>
        <v xml:space="preserve"> </v>
      </c>
      <c r="O195" s="433" t="str">
        <f>IF(L195&gt;0,O186," ")</f>
        <v xml:space="preserve"> </v>
      </c>
      <c r="P195" s="400" t="str">
        <f t="shared" si="127"/>
        <v xml:space="preserve"> </v>
      </c>
      <c r="Q195" s="273" t="str">
        <f>IF(L195&gt;0,Q186," ")</f>
        <v xml:space="preserve"> </v>
      </c>
      <c r="R195" s="441" t="str">
        <f t="shared" si="124"/>
        <v xml:space="preserve"> </v>
      </c>
      <c r="S195" s="433" t="str">
        <f>IF(H195&gt;0,S186," ")</f>
        <v xml:space="preserve"> </v>
      </c>
      <c r="T195" s="398" t="str">
        <f t="shared" si="125"/>
        <v xml:space="preserve"> </v>
      </c>
      <c r="U195" s="273" t="str">
        <f>IF(H195&gt;0,U186," ")</f>
        <v xml:space="preserve"> </v>
      </c>
      <c r="V195" s="441" t="str">
        <f t="shared" si="119"/>
        <v xml:space="preserve"> </v>
      </c>
      <c r="W195" s="433" t="str">
        <f>IF(L195&gt;0,W186," ")</f>
        <v xml:space="preserve"> </v>
      </c>
      <c r="X195" s="405" t="str">
        <f t="shared" si="120"/>
        <v xml:space="preserve"> </v>
      </c>
      <c r="Y195" s="425" t="str">
        <f>IF(L195&gt;0,Y186," ")</f>
        <v xml:space="preserve"> </v>
      </c>
      <c r="Z195" s="298"/>
      <c r="AA195" s="299"/>
      <c r="AB195" s="300"/>
      <c r="AC195" s="410" t="str">
        <f t="shared" si="126"/>
        <v xml:space="preserve"> </v>
      </c>
      <c r="AD195" s="411" t="str">
        <f t="shared" si="121"/>
        <v xml:space="preserve"> </v>
      </c>
    </row>
    <row r="196" spans="2:30" ht="26.25" customHeight="1" x14ac:dyDescent="0.2">
      <c r="B196" s="272" t="s">
        <v>186</v>
      </c>
      <c r="C196" s="279"/>
      <c r="D196" s="278"/>
      <c r="E196" s="273" t="str">
        <f>IF(D196&gt;0,E186," ")</f>
        <v xml:space="preserve"> </v>
      </c>
      <c r="F196" s="283"/>
      <c r="G196" s="273" t="str">
        <f>IF(F196&gt;0,G186," ")</f>
        <v xml:space="preserve"> </v>
      </c>
      <c r="H196" s="286"/>
      <c r="I196" s="273" t="str">
        <f>IF(H196&gt;0,I186," ")</f>
        <v xml:space="preserve"> </v>
      </c>
      <c r="J196" s="499" t="str">
        <f t="shared" si="122"/>
        <v xml:space="preserve"> </v>
      </c>
      <c r="K196" s="273" t="str">
        <f>IF(H196&gt;0,K186," ")</f>
        <v xml:space="preserve"> </v>
      </c>
      <c r="L196" s="289"/>
      <c r="M196" s="273" t="str">
        <f>IF(L196&gt;0,M186," ")</f>
        <v xml:space="preserve"> </v>
      </c>
      <c r="N196" s="441" t="str">
        <f t="shared" si="123"/>
        <v xml:space="preserve"> </v>
      </c>
      <c r="O196" s="433" t="str">
        <f>IF(L196&gt;0,O186," ")</f>
        <v xml:space="preserve"> </v>
      </c>
      <c r="P196" s="400" t="str">
        <f t="shared" si="127"/>
        <v xml:space="preserve"> </v>
      </c>
      <c r="Q196" s="273" t="str">
        <f>IF(L196&gt;0,Q186," ")</f>
        <v xml:space="preserve"> </v>
      </c>
      <c r="R196" s="441" t="str">
        <f t="shared" si="124"/>
        <v xml:space="preserve"> </v>
      </c>
      <c r="S196" s="433" t="str">
        <f>IF(H196&gt;0,S186," ")</f>
        <v xml:space="preserve"> </v>
      </c>
      <c r="T196" s="398" t="str">
        <f t="shared" si="125"/>
        <v xml:space="preserve"> </v>
      </c>
      <c r="U196" s="273" t="str">
        <f>IF(H196&gt;0,U186," ")</f>
        <v xml:space="preserve"> </v>
      </c>
      <c r="V196" s="441" t="str">
        <f t="shared" si="119"/>
        <v xml:space="preserve"> </v>
      </c>
      <c r="W196" s="433" t="str">
        <f>IF(L196&gt;0,W186," ")</f>
        <v xml:space="preserve"> </v>
      </c>
      <c r="X196" s="405" t="str">
        <f t="shared" si="120"/>
        <v xml:space="preserve"> </v>
      </c>
      <c r="Y196" s="425" t="str">
        <f>IF(L196&gt;0,Y186," ")</f>
        <v xml:space="preserve"> </v>
      </c>
      <c r="Z196" s="298"/>
      <c r="AA196" s="299"/>
      <c r="AB196" s="300"/>
      <c r="AC196" s="410" t="str">
        <f t="shared" si="126"/>
        <v xml:space="preserve"> </v>
      </c>
      <c r="AD196" s="411" t="str">
        <f t="shared" si="121"/>
        <v xml:space="preserve"> </v>
      </c>
    </row>
    <row r="197" spans="2:30" ht="26.25" customHeight="1" x14ac:dyDescent="0.2">
      <c r="B197" s="272" t="s">
        <v>186</v>
      </c>
      <c r="C197" s="279"/>
      <c r="D197" s="278"/>
      <c r="E197" s="273" t="str">
        <f>IF(D197&gt;0,E186," ")</f>
        <v xml:space="preserve"> </v>
      </c>
      <c r="F197" s="283"/>
      <c r="G197" s="273" t="str">
        <f>IF(F197&gt;0,G186," ")</f>
        <v xml:space="preserve"> </v>
      </c>
      <c r="H197" s="286"/>
      <c r="I197" s="273" t="str">
        <f>IF(H197&gt;0,I186," ")</f>
        <v xml:space="preserve"> </v>
      </c>
      <c r="J197" s="499" t="str">
        <f t="shared" si="122"/>
        <v xml:space="preserve"> </v>
      </c>
      <c r="K197" s="273" t="str">
        <f>IF(H197&gt;0,K186," ")</f>
        <v xml:space="preserve"> </v>
      </c>
      <c r="L197" s="289"/>
      <c r="M197" s="273" t="str">
        <f>IF(L197&gt;0,M186," ")</f>
        <v xml:space="preserve"> </v>
      </c>
      <c r="N197" s="441" t="str">
        <f t="shared" si="123"/>
        <v xml:space="preserve"> </v>
      </c>
      <c r="O197" s="433" t="str">
        <f>IF(L197&gt;0,O186," ")</f>
        <v xml:space="preserve"> </v>
      </c>
      <c r="P197" s="400" t="str">
        <f t="shared" si="127"/>
        <v xml:space="preserve"> </v>
      </c>
      <c r="Q197" s="273" t="str">
        <f>IF(L197&gt;0,Q186," ")</f>
        <v xml:space="preserve"> </v>
      </c>
      <c r="R197" s="441" t="str">
        <f t="shared" si="124"/>
        <v xml:space="preserve"> </v>
      </c>
      <c r="S197" s="433" t="str">
        <f>IF(H197&gt;0,S186," ")</f>
        <v xml:space="preserve"> </v>
      </c>
      <c r="T197" s="398" t="str">
        <f t="shared" si="125"/>
        <v xml:space="preserve"> </v>
      </c>
      <c r="U197" s="273" t="str">
        <f>IF(H197&gt;0,U186," ")</f>
        <v xml:space="preserve"> </v>
      </c>
      <c r="V197" s="441" t="str">
        <f t="shared" si="119"/>
        <v xml:space="preserve"> </v>
      </c>
      <c r="W197" s="433" t="str">
        <f>IF(L197&gt;0,W186," ")</f>
        <v xml:space="preserve"> </v>
      </c>
      <c r="X197" s="405" t="str">
        <f t="shared" si="120"/>
        <v xml:space="preserve"> </v>
      </c>
      <c r="Y197" s="425" t="str">
        <f>IF(L197&gt;0,Y186," ")</f>
        <v xml:space="preserve"> </v>
      </c>
      <c r="Z197" s="298"/>
      <c r="AA197" s="299"/>
      <c r="AB197" s="300"/>
      <c r="AC197" s="410" t="str">
        <f t="shared" si="126"/>
        <v xml:space="preserve"> </v>
      </c>
      <c r="AD197" s="411" t="str">
        <f t="shared" si="121"/>
        <v xml:space="preserve"> </v>
      </c>
    </row>
    <row r="198" spans="2:30" ht="26.25" customHeight="1" x14ac:dyDescent="0.2">
      <c r="B198" s="272" t="s">
        <v>186</v>
      </c>
      <c r="C198" s="279"/>
      <c r="D198" s="278"/>
      <c r="E198" s="273" t="str">
        <f>IF(D198&gt;0,E186," ")</f>
        <v xml:space="preserve"> </v>
      </c>
      <c r="F198" s="283"/>
      <c r="G198" s="273" t="str">
        <f>IF(F198&gt;0,G186," ")</f>
        <v xml:space="preserve"> </v>
      </c>
      <c r="H198" s="286"/>
      <c r="I198" s="273" t="str">
        <f>IF(H198&gt;0,I186," ")</f>
        <v xml:space="preserve"> </v>
      </c>
      <c r="J198" s="499" t="str">
        <f t="shared" si="122"/>
        <v xml:space="preserve"> </v>
      </c>
      <c r="K198" s="273" t="str">
        <f>IF(H198&gt;0,K186," ")</f>
        <v xml:space="preserve"> </v>
      </c>
      <c r="L198" s="289"/>
      <c r="M198" s="273" t="str">
        <f>IF(L198&gt;0,M186," ")</f>
        <v xml:space="preserve"> </v>
      </c>
      <c r="N198" s="441" t="str">
        <f t="shared" si="123"/>
        <v xml:space="preserve"> </v>
      </c>
      <c r="O198" s="433" t="str">
        <f>IF(L198&gt;0,O186," ")</f>
        <v xml:space="preserve"> </v>
      </c>
      <c r="P198" s="400" t="str">
        <f t="shared" si="127"/>
        <v xml:space="preserve"> </v>
      </c>
      <c r="Q198" s="273" t="str">
        <f>IF(L198&gt;0,Q186," ")</f>
        <v xml:space="preserve"> </v>
      </c>
      <c r="R198" s="441" t="str">
        <f t="shared" si="124"/>
        <v xml:space="preserve"> </v>
      </c>
      <c r="S198" s="433" t="str">
        <f>IF(H198&gt;0,S186," ")</f>
        <v xml:space="preserve"> </v>
      </c>
      <c r="T198" s="398" t="str">
        <f t="shared" si="125"/>
        <v xml:space="preserve"> </v>
      </c>
      <c r="U198" s="273" t="str">
        <f>IF(H198&gt;0,U186," ")</f>
        <v xml:space="preserve"> </v>
      </c>
      <c r="V198" s="441" t="str">
        <f t="shared" si="119"/>
        <v xml:space="preserve"> </v>
      </c>
      <c r="W198" s="433" t="str">
        <f>IF(L198&gt;0,W186," ")</f>
        <v xml:space="preserve"> </v>
      </c>
      <c r="X198" s="405" t="str">
        <f t="shared" si="120"/>
        <v xml:space="preserve"> </v>
      </c>
      <c r="Y198" s="425" t="str">
        <f>IF(L198&gt;0,Y186," ")</f>
        <v xml:space="preserve"> </v>
      </c>
      <c r="Z198" s="298"/>
      <c r="AA198" s="299"/>
      <c r="AB198" s="300"/>
      <c r="AC198" s="410" t="str">
        <f t="shared" si="126"/>
        <v xml:space="preserve"> </v>
      </c>
      <c r="AD198" s="411" t="str">
        <f t="shared" si="121"/>
        <v xml:space="preserve"> </v>
      </c>
    </row>
    <row r="199" spans="2:30" ht="26.25" customHeight="1" x14ac:dyDescent="0.2">
      <c r="B199" s="272" t="s">
        <v>186</v>
      </c>
      <c r="C199" s="279"/>
      <c r="D199" s="278"/>
      <c r="E199" s="273" t="str">
        <f>IF(D199&gt;0,E186," ")</f>
        <v xml:space="preserve"> </v>
      </c>
      <c r="F199" s="283"/>
      <c r="G199" s="273" t="str">
        <f>IF(F199&gt;0,G186," ")</f>
        <v xml:space="preserve"> </v>
      </c>
      <c r="H199" s="286"/>
      <c r="I199" s="273" t="str">
        <f>IF(H199&gt;0,I186," ")</f>
        <v xml:space="preserve"> </v>
      </c>
      <c r="J199" s="499" t="str">
        <f t="shared" si="122"/>
        <v xml:space="preserve"> </v>
      </c>
      <c r="K199" s="273" t="str">
        <f>IF(H199&gt;0,K186," ")</f>
        <v xml:space="preserve"> </v>
      </c>
      <c r="L199" s="289"/>
      <c r="M199" s="273" t="str">
        <f>IF(L199&gt;0,M186," ")</f>
        <v xml:space="preserve"> </v>
      </c>
      <c r="N199" s="441" t="str">
        <f t="shared" si="123"/>
        <v xml:space="preserve"> </v>
      </c>
      <c r="O199" s="433" t="str">
        <f>IF(L199&gt;0,O186," ")</f>
        <v xml:space="preserve"> </v>
      </c>
      <c r="P199" s="400" t="str">
        <f>IF(L199&gt;0,7.43/L199," ")</f>
        <v xml:space="preserve"> </v>
      </c>
      <c r="Q199" s="273" t="str">
        <f>IF(L199&gt;0,Q186," ")</f>
        <v xml:space="preserve"> </v>
      </c>
      <c r="R199" s="441" t="str">
        <f t="shared" si="124"/>
        <v xml:space="preserve"> </v>
      </c>
      <c r="S199" s="433" t="str">
        <f>IF(H199&gt;0,S186," ")</f>
        <v xml:space="preserve"> </v>
      </c>
      <c r="T199" s="398" t="str">
        <f t="shared" si="125"/>
        <v xml:space="preserve"> </v>
      </c>
      <c r="U199" s="273" t="str">
        <f>IF(H199&gt;0,U186," ")</f>
        <v xml:space="preserve"> </v>
      </c>
      <c r="V199" s="441" t="str">
        <f t="shared" si="119"/>
        <v xml:space="preserve"> </v>
      </c>
      <c r="W199" s="433" t="str">
        <f>IF(L199&gt;0,W186," ")</f>
        <v xml:space="preserve"> </v>
      </c>
      <c r="X199" s="405" t="str">
        <f t="shared" si="120"/>
        <v xml:space="preserve"> </v>
      </c>
      <c r="Y199" s="425" t="str">
        <f>IF(L199&gt;0,Y186," ")</f>
        <v xml:space="preserve"> </v>
      </c>
      <c r="Z199" s="298"/>
      <c r="AA199" s="299"/>
      <c r="AB199" s="300"/>
      <c r="AC199" s="410" t="str">
        <f t="shared" si="126"/>
        <v xml:space="preserve"> </v>
      </c>
      <c r="AD199" s="411" t="str">
        <f t="shared" si="121"/>
        <v xml:space="preserve"> </v>
      </c>
    </row>
    <row r="200" spans="2:30" ht="26.25" customHeight="1" x14ac:dyDescent="0.2">
      <c r="B200" s="272" t="s">
        <v>186</v>
      </c>
      <c r="C200" s="279"/>
      <c r="D200" s="278"/>
      <c r="E200" s="273" t="str">
        <f>IF(D200&gt;0,E186," ")</f>
        <v xml:space="preserve"> </v>
      </c>
      <c r="F200" s="283"/>
      <c r="G200" s="273" t="str">
        <f>IF(F200&gt;0,G186," ")</f>
        <v xml:space="preserve"> </v>
      </c>
      <c r="H200" s="286"/>
      <c r="I200" s="273" t="str">
        <f>IF(H200&gt;0,I186," ")</f>
        <v xml:space="preserve"> </v>
      </c>
      <c r="J200" s="499" t="str">
        <f t="shared" si="122"/>
        <v xml:space="preserve"> </v>
      </c>
      <c r="K200" s="273" t="str">
        <f>IF(H200&gt;0,K186," ")</f>
        <v xml:space="preserve"> </v>
      </c>
      <c r="L200" s="289"/>
      <c r="M200" s="273" t="str">
        <f>IF(L200&gt;0,M186," ")</f>
        <v xml:space="preserve"> </v>
      </c>
      <c r="N200" s="441" t="str">
        <f t="shared" si="123"/>
        <v xml:space="preserve"> </v>
      </c>
      <c r="O200" s="433" t="str">
        <f>IF(L200&gt;0,O186," ")</f>
        <v xml:space="preserve"> </v>
      </c>
      <c r="P200" s="400" t="str">
        <f>IF(L200&gt;0,7.43/L200," ")</f>
        <v xml:space="preserve"> </v>
      </c>
      <c r="Q200" s="273" t="str">
        <f>IF(L200&gt;0,Q186," ")</f>
        <v xml:space="preserve"> </v>
      </c>
      <c r="R200" s="441" t="str">
        <f t="shared" si="124"/>
        <v xml:space="preserve"> </v>
      </c>
      <c r="S200" s="433" t="str">
        <f>IF(H200&gt;0,S186," ")</f>
        <v xml:space="preserve"> </v>
      </c>
      <c r="T200" s="398" t="str">
        <f t="shared" si="125"/>
        <v xml:space="preserve"> </v>
      </c>
      <c r="U200" s="273" t="str">
        <f>IF(H200&gt;0,U186," ")</f>
        <v xml:space="preserve"> </v>
      </c>
      <c r="V200" s="441" t="str">
        <f t="shared" si="119"/>
        <v xml:space="preserve"> </v>
      </c>
      <c r="W200" s="433" t="str">
        <f>IF(L200&gt;0,W186," ")</f>
        <v xml:space="preserve"> </v>
      </c>
      <c r="X200" s="405" t="str">
        <f t="shared" si="120"/>
        <v xml:space="preserve"> </v>
      </c>
      <c r="Y200" s="425" t="str">
        <f>IF(L200&gt;0,Y186," ")</f>
        <v xml:space="preserve"> </v>
      </c>
      <c r="Z200" s="298"/>
      <c r="AA200" s="299"/>
      <c r="AB200" s="300"/>
      <c r="AC200" s="410" t="str">
        <f t="shared" si="126"/>
        <v xml:space="preserve"> </v>
      </c>
      <c r="AD200" s="411" t="str">
        <f t="shared" si="121"/>
        <v xml:space="preserve"> </v>
      </c>
    </row>
    <row r="201" spans="2:30" ht="26.25" customHeight="1" x14ac:dyDescent="0.2">
      <c r="B201" s="274" t="s">
        <v>186</v>
      </c>
      <c r="C201" s="280"/>
      <c r="D201" s="281"/>
      <c r="E201" s="273" t="str">
        <f>IF(D201&gt;0,E186," ")</f>
        <v xml:space="preserve"> </v>
      </c>
      <c r="F201" s="284"/>
      <c r="G201" s="273" t="str">
        <f>IF(F201&gt;0,G186," ")</f>
        <v xml:space="preserve"> </v>
      </c>
      <c r="H201" s="287"/>
      <c r="I201" s="273" t="str">
        <f>IF(H201&gt;0,I186," ")</f>
        <v xml:space="preserve"> </v>
      </c>
      <c r="J201" s="499" t="str">
        <f t="shared" si="122"/>
        <v xml:space="preserve"> </v>
      </c>
      <c r="K201" s="273" t="str">
        <f>IF(H201&gt;0,K186," ")</f>
        <v xml:space="preserve"> </v>
      </c>
      <c r="L201" s="290"/>
      <c r="M201" s="273" t="str">
        <f>IF(L201&gt;0,M186," ")</f>
        <v xml:space="preserve"> </v>
      </c>
      <c r="N201" s="441" t="str">
        <f t="shared" si="123"/>
        <v xml:space="preserve"> </v>
      </c>
      <c r="O201" s="433" t="str">
        <f>IF(L201&gt;0,O186," ")</f>
        <v xml:space="preserve"> </v>
      </c>
      <c r="P201" s="401" t="str">
        <f t="shared" ref="P201" si="128">IF(L201&gt;0,7.43/L201," ")</f>
        <v xml:space="preserve"> </v>
      </c>
      <c r="Q201" s="273" t="str">
        <f>IF(L201&gt;0,Q186," ")</f>
        <v xml:space="preserve"> </v>
      </c>
      <c r="R201" s="441" t="str">
        <f t="shared" si="124"/>
        <v xml:space="preserve"> </v>
      </c>
      <c r="S201" s="433" t="str">
        <f>IF(H201&gt;0,S186," ")</f>
        <v xml:space="preserve"> </v>
      </c>
      <c r="T201" s="398" t="str">
        <f t="shared" si="125"/>
        <v xml:space="preserve"> </v>
      </c>
      <c r="U201" s="273" t="str">
        <f>IF(H201&gt;0,U186," ")</f>
        <v xml:space="preserve"> </v>
      </c>
      <c r="V201" s="498" t="str">
        <f t="shared" si="119"/>
        <v xml:space="preserve"> </v>
      </c>
      <c r="W201" s="433" t="str">
        <f>IF(L201&gt;0,W186," ")</f>
        <v xml:space="preserve"> </v>
      </c>
      <c r="X201" s="406" t="str">
        <f t="shared" si="120"/>
        <v xml:space="preserve"> </v>
      </c>
      <c r="Y201" s="425" t="str">
        <f>IF(L201&gt;0,Y186," ")</f>
        <v xml:space="preserve"> </v>
      </c>
      <c r="Z201" s="301"/>
      <c r="AA201" s="302"/>
      <c r="AB201" s="303"/>
      <c r="AC201" s="412" t="str">
        <f t="shared" si="126"/>
        <v xml:space="preserve"> </v>
      </c>
      <c r="AD201" s="413" t="str">
        <f t="shared" si="121"/>
        <v xml:space="preserve"> </v>
      </c>
    </row>
    <row r="202" spans="2:30" ht="26.25" customHeight="1" x14ac:dyDescent="0.2">
      <c r="B202" s="256"/>
      <c r="C202" s="257"/>
      <c r="D202" s="392">
        <f>SUM(D186:D201)</f>
        <v>0</v>
      </c>
      <c r="E202" s="258" t="s">
        <v>187</v>
      </c>
      <c r="F202" s="393">
        <f>SUM(F186:F201)</f>
        <v>0</v>
      </c>
      <c r="G202" s="259" t="s">
        <v>188</v>
      </c>
      <c r="H202" s="395" t="str">
        <f>IF(F202&gt;0,J202/F202," ")</f>
        <v xml:space="preserve"> </v>
      </c>
      <c r="I202" s="260" t="s">
        <v>189</v>
      </c>
      <c r="J202" s="443">
        <f>SUM(J186:J201)</f>
        <v>0</v>
      </c>
      <c r="K202" s="259" t="s">
        <v>190</v>
      </c>
      <c r="L202" s="396" t="str">
        <f>IF(F202&gt;0,N202/J202," ")</f>
        <v xml:space="preserve"> </v>
      </c>
      <c r="M202" s="259" t="s">
        <v>132</v>
      </c>
      <c r="N202" s="443">
        <f>SUM(N186:N201)</f>
        <v>0</v>
      </c>
      <c r="O202" s="434" t="s">
        <v>191</v>
      </c>
      <c r="P202" s="402" t="str">
        <f>IF(F202&gt;0,7.43/L202," ")</f>
        <v xml:space="preserve"> </v>
      </c>
      <c r="Q202" s="259" t="s">
        <v>192</v>
      </c>
      <c r="R202" s="442" t="str">
        <f t="shared" ref="R202" si="129">IF(J202&gt;0,J202/P202," ")</f>
        <v xml:space="preserve"> </v>
      </c>
      <c r="S202" s="434" t="s">
        <v>193</v>
      </c>
      <c r="T202" s="393" t="str">
        <f t="shared" ref="T202" si="130">IF(D202&gt;0,J202/D202," ")</f>
        <v xml:space="preserve"> </v>
      </c>
      <c r="U202" s="259" t="s">
        <v>194</v>
      </c>
      <c r="V202" s="442" t="str">
        <f t="shared" ref="V202:V203" si="131">IF(D202&gt;0,N202/D202," ")</f>
        <v xml:space="preserve"> </v>
      </c>
      <c r="W202" s="434" t="s">
        <v>195</v>
      </c>
      <c r="X202" s="407" t="str">
        <f t="shared" ref="X202" si="132">IF(D202&gt;0,V202/7.43," ")</f>
        <v xml:space="preserve"> </v>
      </c>
      <c r="Y202" s="261" t="s">
        <v>81</v>
      </c>
      <c r="Z202" s="416"/>
      <c r="AA202" s="417"/>
      <c r="AB202" s="417"/>
      <c r="AC202" s="414">
        <f>SUM(AC186:AC201)</f>
        <v>0</v>
      </c>
      <c r="AD202" s="415" t="str">
        <f>IF(D202&gt;0,AC202/D202," ")</f>
        <v xml:space="preserve"> </v>
      </c>
    </row>
    <row r="203" spans="2:30" ht="4.5" customHeight="1" x14ac:dyDescent="0.2">
      <c r="B203" s="262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 t="str">
        <f t="shared" si="131"/>
        <v xml:space="preserve"> </v>
      </c>
      <c r="W203" s="263"/>
      <c r="X203" s="263"/>
      <c r="Y203" s="265"/>
      <c r="Z203" s="263"/>
      <c r="AA203" s="266"/>
      <c r="AB203" s="266"/>
      <c r="AC203" s="266"/>
      <c r="AD203" s="266"/>
    </row>
    <row r="204" spans="2:30" ht="18.75" customHeight="1" thickBot="1" x14ac:dyDescent="0.25">
      <c r="B204" s="304" t="s">
        <v>196</v>
      </c>
      <c r="C204" s="305"/>
      <c r="D204" s="305"/>
      <c r="E204" s="305"/>
      <c r="F204" s="394" t="str">
        <f>IF(Y184&gt;0,J204/H204," ")</f>
        <v xml:space="preserve"> </v>
      </c>
      <c r="G204" s="247" t="s">
        <v>188</v>
      </c>
      <c r="H204" s="291" t="str">
        <f>IF($Y184&gt;0,SUMIF('[1]Produktion i kg ts'!$V$4:$V$28,$Y184,'[1]Produktion i kg ts'!$T$4:$T$28)/SUMIF('[1]Produktion i kg ts'!$V$4:$V$28,$Y184,'[1]Produktion i kg ts'!$BM$4:$BM$28)," ")</f>
        <v xml:space="preserve"> </v>
      </c>
      <c r="I204" s="248" t="s">
        <v>189</v>
      </c>
      <c r="J204" s="450" t="str">
        <f>IF(Y184&gt;0,R204*P204," ")</f>
        <v xml:space="preserve"> </v>
      </c>
      <c r="K204" s="247" t="s">
        <v>190</v>
      </c>
      <c r="L204" s="292" t="str">
        <f>IF($Y184&gt;0,SUMIF('[1]Produktion i MJ'!$U$4:$U$28,$Y184,'[1]Produktion i MJ'!$S$4:$S$28)/SUMIF('[1]Produktion i kg ts'!$V$4:$V$28,$Y184,'[1]Produktion i kg ts'!$T$4:$T$28)," ")</f>
        <v xml:space="preserve"> </v>
      </c>
      <c r="M204" s="247" t="s">
        <v>132</v>
      </c>
      <c r="N204" s="450" t="str">
        <f>IF(Y184&gt;0,J204*L204," ")</f>
        <v xml:space="preserve"> </v>
      </c>
      <c r="O204" s="448" t="s">
        <v>191</v>
      </c>
      <c r="P204" s="403" t="str">
        <f>IF(Y184&gt;0,7.43/L204," ")</f>
        <v xml:space="preserve"> </v>
      </c>
      <c r="Q204" s="247" t="s">
        <v>192</v>
      </c>
      <c r="R204" s="449" t="str">
        <f>IF($Y184&gt;0,SUMIF('[1]Produktion i FEN (inddata)'!$V$4:$V$28,$Y184,'[1]Produktion i FEN (inddata)'!$T$4:$T$28)," ")</f>
        <v xml:space="preserve"> </v>
      </c>
      <c r="S204" s="448" t="s">
        <v>193</v>
      </c>
      <c r="T204" s="394" t="str">
        <f>IF(Y184&gt;0,J204/D202," ")</f>
        <v xml:space="preserve"> </v>
      </c>
      <c r="U204" s="247" t="s">
        <v>194</v>
      </c>
      <c r="V204" s="447" t="str">
        <f>IF(Y184&gt;0,N204/D202," ")</f>
        <v xml:space="preserve"> </v>
      </c>
      <c r="W204" s="448" t="s">
        <v>195</v>
      </c>
      <c r="X204" s="408" t="str">
        <f>IF(Y184&gt;0,R204/D202," ")</f>
        <v xml:space="preserve"> </v>
      </c>
      <c r="Y204" s="249" t="s">
        <v>81</v>
      </c>
      <c r="Z204" s="250"/>
      <c r="AA204" s="266"/>
      <c r="AB204" s="266"/>
      <c r="AC204" s="266"/>
      <c r="AD204" s="266"/>
    </row>
    <row r="205" spans="2:30" ht="14.25" customHeight="1" thickBot="1" x14ac:dyDescent="0.25">
      <c r="B205" s="244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51"/>
      <c r="W205" s="252"/>
      <c r="X205" s="245"/>
      <c r="Y205" s="245"/>
      <c r="Z205" s="857" t="s">
        <v>176</v>
      </c>
      <c r="AA205" s="858"/>
      <c r="AB205" s="858"/>
      <c r="AC205" s="858"/>
      <c r="AD205" s="859"/>
    </row>
    <row r="206" spans="2:30" ht="18.75" customHeight="1" thickBot="1" x14ac:dyDescent="0.25">
      <c r="B206" s="837"/>
      <c r="C206" s="838"/>
      <c r="D206" s="838"/>
      <c r="E206" s="838"/>
      <c r="F206" s="428" t="s">
        <v>227</v>
      </c>
      <c r="G206" s="833" t="s">
        <v>177</v>
      </c>
      <c r="H206" s="833"/>
      <c r="I206" s="834"/>
      <c r="J206" s="856" t="s">
        <v>178</v>
      </c>
      <c r="K206" s="853"/>
      <c r="L206" s="838" t="s">
        <v>177</v>
      </c>
      <c r="M206" s="838"/>
      <c r="N206" s="838"/>
      <c r="O206" s="856" t="s">
        <v>179</v>
      </c>
      <c r="P206" s="853"/>
      <c r="Q206" s="853"/>
      <c r="R206" s="426">
        <f>AC224</f>
        <v>0</v>
      </c>
      <c r="S206" s="856" t="s">
        <v>180</v>
      </c>
      <c r="T206" s="853"/>
      <c r="U206" s="426" t="str">
        <f>AD224</f>
        <v xml:space="preserve"> </v>
      </c>
      <c r="V206" s="853" t="s">
        <v>181</v>
      </c>
      <c r="W206" s="853"/>
      <c r="X206" s="853"/>
      <c r="Y206" s="427"/>
      <c r="Z206" s="293"/>
      <c r="AA206" s="854" t="s">
        <v>182</v>
      </c>
      <c r="AB206" s="854" t="s">
        <v>183</v>
      </c>
      <c r="AC206" s="854" t="s">
        <v>184</v>
      </c>
      <c r="AD206" s="854" t="s">
        <v>185</v>
      </c>
    </row>
    <row r="207" spans="2:30" ht="3.75" customHeight="1" thickBot="1" x14ac:dyDescent="0.25">
      <c r="B207" s="495"/>
      <c r="C207" s="496"/>
      <c r="D207" s="496"/>
      <c r="E207" s="496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7"/>
      <c r="Z207" s="294"/>
      <c r="AA207" s="855"/>
      <c r="AB207" s="855"/>
      <c r="AC207" s="855"/>
      <c r="AD207" s="855"/>
    </row>
    <row r="208" spans="2:30" ht="26.25" customHeight="1" x14ac:dyDescent="0.2">
      <c r="B208" s="267" t="s">
        <v>186</v>
      </c>
      <c r="C208" s="275"/>
      <c r="D208" s="276"/>
      <c r="E208" s="268" t="s">
        <v>187</v>
      </c>
      <c r="F208" s="282"/>
      <c r="G208" s="269" t="s">
        <v>188</v>
      </c>
      <c r="H208" s="285"/>
      <c r="I208" s="270" t="s">
        <v>189</v>
      </c>
      <c r="J208" s="451">
        <f>F208*H208</f>
        <v>0</v>
      </c>
      <c r="K208" s="269" t="s">
        <v>190</v>
      </c>
      <c r="L208" s="288"/>
      <c r="M208" s="269" t="s">
        <v>132</v>
      </c>
      <c r="N208" s="440">
        <f>J208*L208</f>
        <v>0</v>
      </c>
      <c r="O208" s="432" t="s">
        <v>191</v>
      </c>
      <c r="P208" s="399" t="str">
        <f>IF(L208&gt;0,7.43/L208," ")</f>
        <v xml:space="preserve"> </v>
      </c>
      <c r="Q208" s="269" t="s">
        <v>192</v>
      </c>
      <c r="R208" s="440" t="str">
        <f>IF(J208&gt;0,J208/P208," ")</f>
        <v xml:space="preserve"> </v>
      </c>
      <c r="S208" s="432" t="s">
        <v>193</v>
      </c>
      <c r="T208" s="397" t="str">
        <f>IF(J208&gt;0,J208/D208," ")</f>
        <v xml:space="preserve"> </v>
      </c>
      <c r="U208" s="269" t="s">
        <v>194</v>
      </c>
      <c r="V208" s="440" t="str">
        <f>IF(L208&gt;0,N208/D208," ")</f>
        <v xml:space="preserve"> </v>
      </c>
      <c r="W208" s="432" t="s">
        <v>195</v>
      </c>
      <c r="X208" s="404" t="str">
        <f>IF(L208&gt;0,V208/7.43," ")</f>
        <v xml:space="preserve"> </v>
      </c>
      <c r="Y208" s="271" t="s">
        <v>81</v>
      </c>
      <c r="Z208" s="295"/>
      <c r="AA208" s="296"/>
      <c r="AB208" s="297"/>
      <c r="AC208" s="409" t="str">
        <f>IF(AB208&gt;0,AB208-AA208," ")</f>
        <v xml:space="preserve"> </v>
      </c>
      <c r="AD208" s="418" t="str">
        <f>IF(AB208&gt;0,AC208/D208," ")</f>
        <v xml:space="preserve"> </v>
      </c>
    </row>
    <row r="209" spans="2:30" ht="26.25" customHeight="1" x14ac:dyDescent="0.2">
      <c r="B209" s="272" t="s">
        <v>186</v>
      </c>
      <c r="C209" s="277"/>
      <c r="D209" s="278"/>
      <c r="E209" s="273" t="str">
        <f>IF(D209&gt;0,E208," ")</f>
        <v xml:space="preserve"> </v>
      </c>
      <c r="F209" s="283"/>
      <c r="G209" s="273" t="str">
        <f>IF(F209&gt;0,G208," ")</f>
        <v xml:space="preserve"> </v>
      </c>
      <c r="H209" s="286"/>
      <c r="I209" s="273" t="str">
        <f>IF(H209&gt;0,I208," ")</f>
        <v xml:space="preserve"> </v>
      </c>
      <c r="J209" s="499" t="str">
        <f>IF(F209&gt;0,F209*H209," ")</f>
        <v xml:space="preserve"> </v>
      </c>
      <c r="K209" s="273" t="str">
        <f>IF(H209&gt;0,K208," ")</f>
        <v xml:space="preserve"> </v>
      </c>
      <c r="L209" s="289"/>
      <c r="M209" s="273" t="str">
        <f>IF(L209&gt;0,M208," ")</f>
        <v xml:space="preserve"> </v>
      </c>
      <c r="N209" s="441" t="str">
        <f>IF(H209&gt;0,J209*L209," ")</f>
        <v xml:space="preserve"> </v>
      </c>
      <c r="O209" s="433" t="str">
        <f>IF(L209&gt;0,O208," ")</f>
        <v xml:space="preserve"> </v>
      </c>
      <c r="P209" s="400" t="str">
        <f t="shared" ref="P209:P213" si="133">IF(L209&gt;0,7.43/L209," ")</f>
        <v xml:space="preserve"> </v>
      </c>
      <c r="Q209" s="273" t="str">
        <f>IF(L209&gt;0,Q208," ")</f>
        <v xml:space="preserve"> </v>
      </c>
      <c r="R209" s="441" t="str">
        <f>IF(H209&gt;0,J209/P209," ")</f>
        <v xml:space="preserve"> </v>
      </c>
      <c r="S209" s="433" t="str">
        <f>IF(H209&gt;0,S208," ")</f>
        <v xml:space="preserve"> </v>
      </c>
      <c r="T209" s="398" t="str">
        <f>IF(H209&gt;0,J209/D209," ")</f>
        <v xml:space="preserve"> </v>
      </c>
      <c r="U209" s="273" t="str">
        <f>IF(H209&gt;0,U208," ")</f>
        <v xml:space="preserve"> </v>
      </c>
      <c r="V209" s="441" t="str">
        <f t="shared" ref="V209:V223" si="134">IF(L209&gt;0,N209/D209," ")</f>
        <v xml:space="preserve"> </v>
      </c>
      <c r="W209" s="433" t="str">
        <f>IF(L209&gt;0,W208," ")</f>
        <v xml:space="preserve"> </v>
      </c>
      <c r="X209" s="405" t="str">
        <f t="shared" ref="X209:X223" si="135">IF(L209&gt;0,V209/7.43," ")</f>
        <v xml:space="preserve"> </v>
      </c>
      <c r="Y209" s="425" t="str">
        <f>IF(L209&gt;0,Y208," ")</f>
        <v xml:space="preserve"> </v>
      </c>
      <c r="Z209" s="298"/>
      <c r="AA209" s="299"/>
      <c r="AB209" s="300"/>
      <c r="AC209" s="410" t="str">
        <f>IF(AB209&gt;0,AB209-AA209," ")</f>
        <v xml:space="preserve"> </v>
      </c>
      <c r="AD209" s="411" t="str">
        <f t="shared" ref="AD209:AD223" si="136">IF(AB209&gt;0,AC209/D209," ")</f>
        <v xml:space="preserve"> </v>
      </c>
    </row>
    <row r="210" spans="2:30" ht="26.25" customHeight="1" x14ac:dyDescent="0.2">
      <c r="B210" s="272" t="s">
        <v>186</v>
      </c>
      <c r="C210" s="279"/>
      <c r="D210" s="278"/>
      <c r="E210" s="273" t="str">
        <f>IF(D210&gt;0,E208," ")</f>
        <v xml:space="preserve"> </v>
      </c>
      <c r="F210" s="283"/>
      <c r="G210" s="273" t="str">
        <f>IF(F210&gt;0,G208," ")</f>
        <v xml:space="preserve"> </v>
      </c>
      <c r="H210" s="286"/>
      <c r="I210" s="273" t="str">
        <f>IF(H210&gt;0,I208," ")</f>
        <v xml:space="preserve"> </v>
      </c>
      <c r="J210" s="499" t="str">
        <f t="shared" ref="J210:J223" si="137">IF(F210&gt;0,F210*H210," ")</f>
        <v xml:space="preserve"> </v>
      </c>
      <c r="K210" s="273" t="str">
        <f>IF(H210&gt;0,K208," ")</f>
        <v xml:space="preserve"> </v>
      </c>
      <c r="L210" s="289"/>
      <c r="M210" s="273" t="str">
        <f>IF(L210&gt;0,M208," ")</f>
        <v xml:space="preserve"> </v>
      </c>
      <c r="N210" s="441" t="str">
        <f t="shared" ref="N210:N223" si="138">IF(H210&gt;0,J210*L210," ")</f>
        <v xml:space="preserve"> </v>
      </c>
      <c r="O210" s="433" t="str">
        <f>IF(L210&gt;0,O208," ")</f>
        <v xml:space="preserve"> </v>
      </c>
      <c r="P210" s="400" t="str">
        <f t="shared" si="133"/>
        <v xml:space="preserve"> </v>
      </c>
      <c r="Q210" s="273" t="str">
        <f>IF(L210&gt;0,Q208," ")</f>
        <v xml:space="preserve"> </v>
      </c>
      <c r="R210" s="441" t="str">
        <f t="shared" ref="R210:R223" si="139">IF(H210&gt;0,J210/P210," ")</f>
        <v xml:space="preserve"> </v>
      </c>
      <c r="S210" s="433" t="str">
        <f>IF(H210&gt;0,S208," ")</f>
        <v xml:space="preserve"> </v>
      </c>
      <c r="T210" s="398" t="str">
        <f t="shared" ref="T210:T223" si="140">IF(H210&gt;0,J210/D210," ")</f>
        <v xml:space="preserve"> </v>
      </c>
      <c r="U210" s="273" t="str">
        <f>IF(H210&gt;0,U208," ")</f>
        <v xml:space="preserve"> </v>
      </c>
      <c r="V210" s="441" t="str">
        <f t="shared" si="134"/>
        <v xml:space="preserve"> </v>
      </c>
      <c r="W210" s="433" t="str">
        <f>IF(L210&gt;0,W208," ")</f>
        <v xml:space="preserve"> </v>
      </c>
      <c r="X210" s="405" t="str">
        <f t="shared" si="135"/>
        <v xml:space="preserve"> </v>
      </c>
      <c r="Y210" s="425" t="str">
        <f>IF(L210&gt;0,Y208," ")</f>
        <v xml:space="preserve"> </v>
      </c>
      <c r="Z210" s="298"/>
      <c r="AA210" s="299"/>
      <c r="AB210" s="300"/>
      <c r="AC210" s="410" t="str">
        <f t="shared" ref="AC210:AC223" si="141">IF(AB210&gt;0,AB210-AA210," ")</f>
        <v xml:space="preserve"> </v>
      </c>
      <c r="AD210" s="411" t="str">
        <f t="shared" si="136"/>
        <v xml:space="preserve"> </v>
      </c>
    </row>
    <row r="211" spans="2:30" ht="26.25" customHeight="1" x14ac:dyDescent="0.2">
      <c r="B211" s="272" t="s">
        <v>186</v>
      </c>
      <c r="C211" s="279"/>
      <c r="D211" s="278"/>
      <c r="E211" s="273" t="str">
        <f>IF(D211&gt;0,E208," ")</f>
        <v xml:space="preserve"> </v>
      </c>
      <c r="F211" s="283"/>
      <c r="G211" s="273" t="str">
        <f>IF(F211&gt;0,G208," ")</f>
        <v xml:space="preserve"> </v>
      </c>
      <c r="H211" s="286"/>
      <c r="I211" s="273" t="str">
        <f>IF(H211&gt;0,I208," ")</f>
        <v xml:space="preserve"> </v>
      </c>
      <c r="J211" s="499" t="str">
        <f t="shared" si="137"/>
        <v xml:space="preserve"> </v>
      </c>
      <c r="K211" s="273" t="str">
        <f>IF(H211&gt;0,K208," ")</f>
        <v xml:space="preserve"> </v>
      </c>
      <c r="L211" s="289"/>
      <c r="M211" s="273" t="str">
        <f>IF(L211&gt;0,M208," ")</f>
        <v xml:space="preserve"> </v>
      </c>
      <c r="N211" s="441" t="str">
        <f t="shared" si="138"/>
        <v xml:space="preserve"> </v>
      </c>
      <c r="O211" s="433" t="str">
        <f>IF(L211&gt;0,O208," ")</f>
        <v xml:space="preserve"> </v>
      </c>
      <c r="P211" s="400" t="str">
        <f t="shared" si="133"/>
        <v xml:space="preserve"> </v>
      </c>
      <c r="Q211" s="273" t="str">
        <f>IF(L211&gt;0,Q208," ")</f>
        <v xml:space="preserve"> </v>
      </c>
      <c r="R211" s="441" t="str">
        <f t="shared" si="139"/>
        <v xml:space="preserve"> </v>
      </c>
      <c r="S211" s="433" t="str">
        <f>IF(H211&gt;0,S208," ")</f>
        <v xml:space="preserve"> </v>
      </c>
      <c r="T211" s="398" t="str">
        <f t="shared" si="140"/>
        <v xml:space="preserve"> </v>
      </c>
      <c r="U211" s="273" t="str">
        <f>IF(H211&gt;0,U208," ")</f>
        <v xml:space="preserve"> </v>
      </c>
      <c r="V211" s="441" t="str">
        <f t="shared" si="134"/>
        <v xml:space="preserve"> </v>
      </c>
      <c r="W211" s="433" t="str">
        <f>IF(L211&gt;0,W208," ")</f>
        <v xml:space="preserve"> </v>
      </c>
      <c r="X211" s="405" t="str">
        <f t="shared" si="135"/>
        <v xml:space="preserve"> </v>
      </c>
      <c r="Y211" s="425" t="str">
        <f>IF(L211&gt;0,Y208," ")</f>
        <v xml:space="preserve"> </v>
      </c>
      <c r="Z211" s="298"/>
      <c r="AA211" s="299"/>
      <c r="AB211" s="300"/>
      <c r="AC211" s="410" t="str">
        <f t="shared" si="141"/>
        <v xml:space="preserve"> </v>
      </c>
      <c r="AD211" s="411" t="str">
        <f t="shared" si="136"/>
        <v xml:space="preserve"> </v>
      </c>
    </row>
    <row r="212" spans="2:30" ht="26.25" customHeight="1" x14ac:dyDescent="0.2">
      <c r="B212" s="272" t="s">
        <v>186</v>
      </c>
      <c r="C212" s="277"/>
      <c r="D212" s="278"/>
      <c r="E212" s="273" t="str">
        <f>IF(D212&gt;0,E208," ")</f>
        <v xml:space="preserve"> </v>
      </c>
      <c r="F212" s="283"/>
      <c r="G212" s="273" t="str">
        <f>IF(F212&gt;0,G208," ")</f>
        <v xml:space="preserve"> </v>
      </c>
      <c r="H212" s="286"/>
      <c r="I212" s="273" t="str">
        <f>IF(H212&gt;0,I208," ")</f>
        <v xml:space="preserve"> </v>
      </c>
      <c r="J212" s="499" t="str">
        <f t="shared" si="137"/>
        <v xml:space="preserve"> </v>
      </c>
      <c r="K212" s="273" t="str">
        <f>IF(H212&gt;0,K208," ")</f>
        <v xml:space="preserve"> </v>
      </c>
      <c r="L212" s="289"/>
      <c r="M212" s="273" t="str">
        <f>IF(L212&gt;0,M208," ")</f>
        <v xml:space="preserve"> </v>
      </c>
      <c r="N212" s="441" t="str">
        <f t="shared" si="138"/>
        <v xml:space="preserve"> </v>
      </c>
      <c r="O212" s="433" t="str">
        <f>IF(L212&gt;0,O208," ")</f>
        <v xml:space="preserve"> </v>
      </c>
      <c r="P212" s="400" t="str">
        <f t="shared" si="133"/>
        <v xml:space="preserve"> </v>
      </c>
      <c r="Q212" s="273" t="str">
        <f>IF(L212&gt;0,Q208," ")</f>
        <v xml:space="preserve"> </v>
      </c>
      <c r="R212" s="441" t="str">
        <f t="shared" si="139"/>
        <v xml:space="preserve"> </v>
      </c>
      <c r="S212" s="433" t="str">
        <f>IF(H212&gt;0,S208," ")</f>
        <v xml:space="preserve"> </v>
      </c>
      <c r="T212" s="398" t="str">
        <f t="shared" si="140"/>
        <v xml:space="preserve"> </v>
      </c>
      <c r="U212" s="273" t="str">
        <f>IF(H212&gt;0,U208," ")</f>
        <v xml:space="preserve"> </v>
      </c>
      <c r="V212" s="441" t="str">
        <f t="shared" si="134"/>
        <v xml:space="preserve"> </v>
      </c>
      <c r="W212" s="433" t="str">
        <f>IF(L212&gt;0,W208," ")</f>
        <v xml:space="preserve"> </v>
      </c>
      <c r="X212" s="405" t="str">
        <f t="shared" si="135"/>
        <v xml:space="preserve"> </v>
      </c>
      <c r="Y212" s="425" t="str">
        <f>IF(L212&gt;0,Y208," ")</f>
        <v xml:space="preserve"> </v>
      </c>
      <c r="Z212" s="298"/>
      <c r="AA212" s="299"/>
      <c r="AB212" s="300"/>
      <c r="AC212" s="410" t="str">
        <f t="shared" si="141"/>
        <v xml:space="preserve"> </v>
      </c>
      <c r="AD212" s="411" t="str">
        <f t="shared" si="136"/>
        <v xml:space="preserve"> </v>
      </c>
    </row>
    <row r="213" spans="2:30" ht="26.25" customHeight="1" x14ac:dyDescent="0.2">
      <c r="B213" s="272" t="s">
        <v>186</v>
      </c>
      <c r="C213" s="279"/>
      <c r="D213" s="278"/>
      <c r="E213" s="273" t="str">
        <f>IF(D213&gt;0,E208," ")</f>
        <v xml:space="preserve"> </v>
      </c>
      <c r="F213" s="283"/>
      <c r="G213" s="273" t="str">
        <f>IF(F213&gt;0,G208," ")</f>
        <v xml:space="preserve"> </v>
      </c>
      <c r="H213" s="286"/>
      <c r="I213" s="273" t="str">
        <f>IF(H213&gt;0,I208," ")</f>
        <v xml:space="preserve"> </v>
      </c>
      <c r="J213" s="499" t="str">
        <f t="shared" si="137"/>
        <v xml:space="preserve"> </v>
      </c>
      <c r="K213" s="273" t="str">
        <f>IF(H213&gt;0,K208," ")</f>
        <v xml:space="preserve"> </v>
      </c>
      <c r="L213" s="289"/>
      <c r="M213" s="273" t="str">
        <f>IF(L213&gt;0,M208," ")</f>
        <v xml:space="preserve"> </v>
      </c>
      <c r="N213" s="441" t="str">
        <f t="shared" si="138"/>
        <v xml:space="preserve"> </v>
      </c>
      <c r="O213" s="433" t="str">
        <f>IF(L213&gt;0,O208," ")</f>
        <v xml:space="preserve"> </v>
      </c>
      <c r="P213" s="400" t="str">
        <f t="shared" si="133"/>
        <v xml:space="preserve"> </v>
      </c>
      <c r="Q213" s="273" t="str">
        <f>IF(L213&gt;0,Q208," ")</f>
        <v xml:space="preserve"> </v>
      </c>
      <c r="R213" s="441" t="str">
        <f t="shared" si="139"/>
        <v xml:space="preserve"> </v>
      </c>
      <c r="S213" s="433" t="str">
        <f>IF(H213&gt;0,S208," ")</f>
        <v xml:space="preserve"> </v>
      </c>
      <c r="T213" s="398" t="str">
        <f t="shared" si="140"/>
        <v xml:space="preserve"> </v>
      </c>
      <c r="U213" s="273" t="str">
        <f>IF(H213&gt;0,U208," ")</f>
        <v xml:space="preserve"> </v>
      </c>
      <c r="V213" s="441" t="str">
        <f t="shared" si="134"/>
        <v xml:space="preserve"> </v>
      </c>
      <c r="W213" s="433" t="str">
        <f>IF(L213&gt;0,W208," ")</f>
        <v xml:space="preserve"> </v>
      </c>
      <c r="X213" s="405" t="str">
        <f t="shared" si="135"/>
        <v xml:space="preserve"> </v>
      </c>
      <c r="Y213" s="425" t="str">
        <f>IF(L213&gt;0,Y208," ")</f>
        <v xml:space="preserve"> </v>
      </c>
      <c r="Z213" s="298"/>
      <c r="AA213" s="299"/>
      <c r="AB213" s="300"/>
      <c r="AC213" s="410" t="str">
        <f t="shared" si="141"/>
        <v xml:space="preserve"> </v>
      </c>
      <c r="AD213" s="411" t="str">
        <f t="shared" si="136"/>
        <v xml:space="preserve"> </v>
      </c>
    </row>
    <row r="214" spans="2:30" ht="26.25" customHeight="1" x14ac:dyDescent="0.2">
      <c r="B214" s="272" t="s">
        <v>186</v>
      </c>
      <c r="C214" s="279"/>
      <c r="D214" s="278"/>
      <c r="E214" s="273" t="str">
        <f>IF(D214&gt;0,E208," ")</f>
        <v xml:space="preserve"> </v>
      </c>
      <c r="F214" s="283"/>
      <c r="G214" s="273" t="str">
        <f>IF(F214&gt;0,G208," ")</f>
        <v xml:space="preserve"> </v>
      </c>
      <c r="H214" s="286"/>
      <c r="I214" s="273" t="str">
        <f>IF(H214&gt;0,I208," ")</f>
        <v xml:space="preserve"> </v>
      </c>
      <c r="J214" s="499" t="str">
        <f t="shared" si="137"/>
        <v xml:space="preserve"> </v>
      </c>
      <c r="K214" s="273" t="str">
        <f>IF(H214&gt;0,K208," ")</f>
        <v xml:space="preserve"> </v>
      </c>
      <c r="L214" s="289"/>
      <c r="M214" s="273" t="str">
        <f>IF(L214&gt;0,M208," ")</f>
        <v xml:space="preserve"> </v>
      </c>
      <c r="N214" s="441" t="str">
        <f t="shared" si="138"/>
        <v xml:space="preserve"> </v>
      </c>
      <c r="O214" s="433" t="str">
        <f>IF(L214&gt;0,O208," ")</f>
        <v xml:space="preserve"> </v>
      </c>
      <c r="P214" s="400" t="str">
        <f>IF(L214&gt;0,7.43/L214," ")</f>
        <v xml:space="preserve"> </v>
      </c>
      <c r="Q214" s="273" t="str">
        <f>IF(L214&gt;0,Q208," ")</f>
        <v xml:space="preserve"> </v>
      </c>
      <c r="R214" s="441" t="str">
        <f t="shared" si="139"/>
        <v xml:space="preserve"> </v>
      </c>
      <c r="S214" s="433" t="str">
        <f>IF(H214&gt;0,S208," ")</f>
        <v xml:space="preserve"> </v>
      </c>
      <c r="T214" s="398" t="str">
        <f t="shared" si="140"/>
        <v xml:space="preserve"> </v>
      </c>
      <c r="U214" s="273" t="str">
        <f>IF(H214&gt;0,U208," ")</f>
        <v xml:space="preserve"> </v>
      </c>
      <c r="V214" s="441" t="str">
        <f t="shared" si="134"/>
        <v xml:space="preserve"> </v>
      </c>
      <c r="W214" s="433" t="str">
        <f>IF(L214&gt;0,W208," ")</f>
        <v xml:space="preserve"> </v>
      </c>
      <c r="X214" s="405" t="str">
        <f t="shared" si="135"/>
        <v xml:space="preserve"> </v>
      </c>
      <c r="Y214" s="425" t="str">
        <f>IF(L214&gt;0,Y208," ")</f>
        <v xml:space="preserve"> </v>
      </c>
      <c r="Z214" s="298"/>
      <c r="AA214" s="299"/>
      <c r="AB214" s="300"/>
      <c r="AC214" s="410" t="str">
        <f t="shared" si="141"/>
        <v xml:space="preserve"> </v>
      </c>
      <c r="AD214" s="411" t="str">
        <f t="shared" si="136"/>
        <v xml:space="preserve"> </v>
      </c>
    </row>
    <row r="215" spans="2:30" ht="26.25" customHeight="1" x14ac:dyDescent="0.2">
      <c r="B215" s="272" t="s">
        <v>186</v>
      </c>
      <c r="C215" s="279"/>
      <c r="D215" s="278"/>
      <c r="E215" s="273" t="str">
        <f>IF(D215&gt;0,E208," ")</f>
        <v xml:space="preserve"> </v>
      </c>
      <c r="F215" s="283"/>
      <c r="G215" s="273" t="str">
        <f>IF(F215&gt;0,G208," ")</f>
        <v xml:space="preserve"> </v>
      </c>
      <c r="H215" s="286"/>
      <c r="I215" s="273" t="str">
        <f>IF(H215&gt;0,I208," ")</f>
        <v xml:space="preserve"> </v>
      </c>
      <c r="J215" s="499" t="str">
        <f t="shared" si="137"/>
        <v xml:space="preserve"> </v>
      </c>
      <c r="K215" s="273" t="str">
        <f>IF(H215&gt;0,K208," ")</f>
        <v xml:space="preserve"> </v>
      </c>
      <c r="L215" s="289"/>
      <c r="M215" s="273" t="str">
        <f>IF(L215&gt;0,M208," ")</f>
        <v xml:space="preserve"> </v>
      </c>
      <c r="N215" s="441" t="str">
        <f t="shared" si="138"/>
        <v xml:space="preserve"> </v>
      </c>
      <c r="O215" s="433" t="str">
        <f>IF(L215&gt;0,O208," ")</f>
        <v xml:space="preserve"> </v>
      </c>
      <c r="P215" s="400" t="str">
        <f t="shared" ref="P215:P220" si="142">IF(L215&gt;0,7.43/L215," ")</f>
        <v xml:space="preserve"> </v>
      </c>
      <c r="Q215" s="273" t="str">
        <f>IF(L215&gt;0,Q208," ")</f>
        <v xml:space="preserve"> </v>
      </c>
      <c r="R215" s="441" t="str">
        <f t="shared" si="139"/>
        <v xml:space="preserve"> </v>
      </c>
      <c r="S215" s="433" t="str">
        <f>IF(H215&gt;0,S208," ")</f>
        <v xml:space="preserve"> </v>
      </c>
      <c r="T215" s="398" t="str">
        <f t="shared" si="140"/>
        <v xml:space="preserve"> </v>
      </c>
      <c r="U215" s="273" t="str">
        <f>IF(H215&gt;0,U208," ")</f>
        <v xml:space="preserve"> </v>
      </c>
      <c r="V215" s="441" t="str">
        <f t="shared" si="134"/>
        <v xml:space="preserve"> </v>
      </c>
      <c r="W215" s="433" t="str">
        <f>IF(L215&gt;0,W208," ")</f>
        <v xml:space="preserve"> </v>
      </c>
      <c r="X215" s="405" t="str">
        <f t="shared" si="135"/>
        <v xml:space="preserve"> </v>
      </c>
      <c r="Y215" s="425" t="str">
        <f>IF(L215&gt;0,Y208," ")</f>
        <v xml:space="preserve"> </v>
      </c>
      <c r="Z215" s="298"/>
      <c r="AA215" s="299"/>
      <c r="AB215" s="300"/>
      <c r="AC215" s="410" t="str">
        <f t="shared" si="141"/>
        <v xml:space="preserve"> </v>
      </c>
      <c r="AD215" s="411" t="str">
        <f t="shared" si="136"/>
        <v xml:space="preserve"> </v>
      </c>
    </row>
    <row r="216" spans="2:30" ht="26.25" customHeight="1" x14ac:dyDescent="0.2">
      <c r="B216" s="272" t="s">
        <v>186</v>
      </c>
      <c r="C216" s="279"/>
      <c r="D216" s="278"/>
      <c r="E216" s="273" t="str">
        <f>IF(D216&gt;0,E208," ")</f>
        <v xml:space="preserve"> </v>
      </c>
      <c r="F216" s="283"/>
      <c r="G216" s="273" t="str">
        <f>IF(F216&gt;0,G208," ")</f>
        <v xml:space="preserve"> </v>
      </c>
      <c r="H216" s="286"/>
      <c r="I216" s="273" t="str">
        <f>IF(H216&gt;0,I208," ")</f>
        <v xml:space="preserve"> </v>
      </c>
      <c r="J216" s="499" t="str">
        <f t="shared" si="137"/>
        <v xml:space="preserve"> </v>
      </c>
      <c r="K216" s="273" t="str">
        <f>IF(H216&gt;0,K208," ")</f>
        <v xml:space="preserve"> </v>
      </c>
      <c r="L216" s="289"/>
      <c r="M216" s="273" t="str">
        <f>IF(L216&gt;0,M208," ")</f>
        <v xml:space="preserve"> </v>
      </c>
      <c r="N216" s="441" t="str">
        <f t="shared" si="138"/>
        <v xml:space="preserve"> </v>
      </c>
      <c r="O216" s="433" t="str">
        <f>IF(L216&gt;0,O208," ")</f>
        <v xml:space="preserve"> </v>
      </c>
      <c r="P216" s="400" t="str">
        <f t="shared" si="142"/>
        <v xml:space="preserve"> </v>
      </c>
      <c r="Q216" s="273" t="str">
        <f>IF(L216&gt;0,Q208," ")</f>
        <v xml:space="preserve"> </v>
      </c>
      <c r="R216" s="441" t="str">
        <f t="shared" si="139"/>
        <v xml:space="preserve"> </v>
      </c>
      <c r="S216" s="433" t="str">
        <f>IF(H216&gt;0,S208," ")</f>
        <v xml:space="preserve"> </v>
      </c>
      <c r="T216" s="398" t="str">
        <f t="shared" si="140"/>
        <v xml:space="preserve"> </v>
      </c>
      <c r="U216" s="273" t="str">
        <f>IF(H216&gt;0,U208," ")</f>
        <v xml:space="preserve"> </v>
      </c>
      <c r="V216" s="441" t="str">
        <f t="shared" si="134"/>
        <v xml:space="preserve"> </v>
      </c>
      <c r="W216" s="433" t="str">
        <f>IF(L216&gt;0,W208," ")</f>
        <v xml:space="preserve"> </v>
      </c>
      <c r="X216" s="405" t="str">
        <f t="shared" si="135"/>
        <v xml:space="preserve"> </v>
      </c>
      <c r="Y216" s="425" t="str">
        <f>IF(L216&gt;0,Y208," ")</f>
        <v xml:space="preserve"> </v>
      </c>
      <c r="Z216" s="298"/>
      <c r="AA216" s="299"/>
      <c r="AB216" s="300"/>
      <c r="AC216" s="410" t="str">
        <f t="shared" si="141"/>
        <v xml:space="preserve"> </v>
      </c>
      <c r="AD216" s="411" t="str">
        <f t="shared" si="136"/>
        <v xml:space="preserve"> </v>
      </c>
    </row>
    <row r="217" spans="2:30" ht="26.25" customHeight="1" x14ac:dyDescent="0.2">
      <c r="B217" s="272" t="s">
        <v>186</v>
      </c>
      <c r="C217" s="277"/>
      <c r="D217" s="278"/>
      <c r="E217" s="273" t="str">
        <f>IF(D217&gt;0,E208," ")</f>
        <v xml:space="preserve"> </v>
      </c>
      <c r="F217" s="283"/>
      <c r="G217" s="273" t="str">
        <f>IF(F217&gt;0,G208," ")</f>
        <v xml:space="preserve"> </v>
      </c>
      <c r="H217" s="286"/>
      <c r="I217" s="273" t="str">
        <f>IF(H217&gt;0,I208," ")</f>
        <v xml:space="preserve"> </v>
      </c>
      <c r="J217" s="499" t="str">
        <f t="shared" si="137"/>
        <v xml:space="preserve"> </v>
      </c>
      <c r="K217" s="273" t="str">
        <f>IF(H217&gt;0,K208," ")</f>
        <v xml:space="preserve"> </v>
      </c>
      <c r="L217" s="289"/>
      <c r="M217" s="273" t="str">
        <f>IF(L217&gt;0,M208," ")</f>
        <v xml:space="preserve"> </v>
      </c>
      <c r="N217" s="441" t="str">
        <f t="shared" si="138"/>
        <v xml:space="preserve"> </v>
      </c>
      <c r="O217" s="433" t="str">
        <f>IF(L217&gt;0,O208," ")</f>
        <v xml:space="preserve"> </v>
      </c>
      <c r="P217" s="400" t="str">
        <f t="shared" si="142"/>
        <v xml:space="preserve"> </v>
      </c>
      <c r="Q217" s="273" t="str">
        <f>IF(L217&gt;0,Q208," ")</f>
        <v xml:space="preserve"> </v>
      </c>
      <c r="R217" s="441" t="str">
        <f t="shared" si="139"/>
        <v xml:space="preserve"> </v>
      </c>
      <c r="S217" s="433" t="str">
        <f>IF(H217&gt;0,S208," ")</f>
        <v xml:space="preserve"> </v>
      </c>
      <c r="T217" s="398" t="str">
        <f t="shared" si="140"/>
        <v xml:space="preserve"> </v>
      </c>
      <c r="U217" s="273" t="str">
        <f>IF(H217&gt;0,U208," ")</f>
        <v xml:space="preserve"> </v>
      </c>
      <c r="V217" s="441" t="str">
        <f t="shared" si="134"/>
        <v xml:space="preserve"> </v>
      </c>
      <c r="W217" s="433" t="str">
        <f>IF(L217&gt;0,W208," ")</f>
        <v xml:space="preserve"> </v>
      </c>
      <c r="X217" s="405" t="str">
        <f t="shared" si="135"/>
        <v xml:space="preserve"> </v>
      </c>
      <c r="Y217" s="425" t="str">
        <f>IF(L217&gt;0,Y208," ")</f>
        <v xml:space="preserve"> </v>
      </c>
      <c r="Z217" s="298"/>
      <c r="AA217" s="299"/>
      <c r="AB217" s="300"/>
      <c r="AC217" s="410" t="str">
        <f t="shared" si="141"/>
        <v xml:space="preserve"> </v>
      </c>
      <c r="AD217" s="411" t="str">
        <f t="shared" si="136"/>
        <v xml:space="preserve"> </v>
      </c>
    </row>
    <row r="218" spans="2:30" ht="26.25" customHeight="1" x14ac:dyDescent="0.2">
      <c r="B218" s="272" t="s">
        <v>186</v>
      </c>
      <c r="C218" s="279"/>
      <c r="D218" s="278"/>
      <c r="E218" s="273" t="str">
        <f>IF(D218&gt;0,E208," ")</f>
        <v xml:space="preserve"> </v>
      </c>
      <c r="F218" s="283"/>
      <c r="G218" s="273" t="str">
        <f>IF(F218&gt;0,G208," ")</f>
        <v xml:space="preserve"> </v>
      </c>
      <c r="H218" s="286"/>
      <c r="I218" s="273" t="str">
        <f>IF(H218&gt;0,I208," ")</f>
        <v xml:space="preserve"> </v>
      </c>
      <c r="J218" s="499" t="str">
        <f t="shared" si="137"/>
        <v xml:space="preserve"> </v>
      </c>
      <c r="K218" s="273" t="str">
        <f>IF(H218&gt;0,K208," ")</f>
        <v xml:space="preserve"> </v>
      </c>
      <c r="L218" s="289"/>
      <c r="M218" s="273" t="str">
        <f>IF(L218&gt;0,M208," ")</f>
        <v xml:space="preserve"> </v>
      </c>
      <c r="N218" s="441" t="str">
        <f t="shared" si="138"/>
        <v xml:space="preserve"> </v>
      </c>
      <c r="O218" s="433" t="str">
        <f>IF(L218&gt;0,O208," ")</f>
        <v xml:space="preserve"> </v>
      </c>
      <c r="P218" s="400" t="str">
        <f t="shared" si="142"/>
        <v xml:space="preserve"> </v>
      </c>
      <c r="Q218" s="273" t="str">
        <f>IF(L218&gt;0,Q208," ")</f>
        <v xml:space="preserve"> </v>
      </c>
      <c r="R218" s="441" t="str">
        <f t="shared" si="139"/>
        <v xml:space="preserve"> </v>
      </c>
      <c r="S218" s="433" t="str">
        <f>IF(H218&gt;0,S208," ")</f>
        <v xml:space="preserve"> </v>
      </c>
      <c r="T218" s="398" t="str">
        <f t="shared" si="140"/>
        <v xml:space="preserve"> </v>
      </c>
      <c r="U218" s="273" t="str">
        <f>IF(H218&gt;0,U208," ")</f>
        <v xml:space="preserve"> </v>
      </c>
      <c r="V218" s="441" t="str">
        <f t="shared" si="134"/>
        <v xml:space="preserve"> </v>
      </c>
      <c r="W218" s="433" t="str">
        <f>IF(L218&gt;0,W208," ")</f>
        <v xml:space="preserve"> </v>
      </c>
      <c r="X218" s="405" t="str">
        <f t="shared" si="135"/>
        <v xml:space="preserve"> </v>
      </c>
      <c r="Y218" s="425" t="str">
        <f>IF(L218&gt;0,Y208," ")</f>
        <v xml:space="preserve"> </v>
      </c>
      <c r="Z218" s="298"/>
      <c r="AA218" s="299"/>
      <c r="AB218" s="300"/>
      <c r="AC218" s="410" t="str">
        <f t="shared" si="141"/>
        <v xml:space="preserve"> </v>
      </c>
      <c r="AD218" s="411" t="str">
        <f t="shared" si="136"/>
        <v xml:space="preserve"> </v>
      </c>
    </row>
    <row r="219" spans="2:30" ht="26.25" customHeight="1" x14ac:dyDescent="0.2">
      <c r="B219" s="272" t="s">
        <v>186</v>
      </c>
      <c r="C219" s="279"/>
      <c r="D219" s="278"/>
      <c r="E219" s="273" t="str">
        <f>IF(D219&gt;0,E208," ")</f>
        <v xml:space="preserve"> </v>
      </c>
      <c r="F219" s="283"/>
      <c r="G219" s="273" t="str">
        <f>IF(F219&gt;0,G208," ")</f>
        <v xml:space="preserve"> </v>
      </c>
      <c r="H219" s="286"/>
      <c r="I219" s="273" t="str">
        <f>IF(H219&gt;0,I208," ")</f>
        <v xml:space="preserve"> </v>
      </c>
      <c r="J219" s="499" t="str">
        <f t="shared" si="137"/>
        <v xml:space="preserve"> </v>
      </c>
      <c r="K219" s="273" t="str">
        <f>IF(H219&gt;0,K208," ")</f>
        <v xml:space="preserve"> </v>
      </c>
      <c r="L219" s="289"/>
      <c r="M219" s="273" t="str">
        <f>IF(L219&gt;0,M208," ")</f>
        <v xml:space="preserve"> </v>
      </c>
      <c r="N219" s="441" t="str">
        <f t="shared" si="138"/>
        <v xml:space="preserve"> </v>
      </c>
      <c r="O219" s="433" t="str">
        <f>IF(L219&gt;0,O208," ")</f>
        <v xml:space="preserve"> </v>
      </c>
      <c r="P219" s="400" t="str">
        <f t="shared" si="142"/>
        <v xml:space="preserve"> </v>
      </c>
      <c r="Q219" s="273" t="str">
        <f>IF(L219&gt;0,Q208," ")</f>
        <v xml:space="preserve"> </v>
      </c>
      <c r="R219" s="441" t="str">
        <f t="shared" si="139"/>
        <v xml:space="preserve"> </v>
      </c>
      <c r="S219" s="433" t="str">
        <f>IF(H219&gt;0,S208," ")</f>
        <v xml:space="preserve"> </v>
      </c>
      <c r="T219" s="398" t="str">
        <f t="shared" si="140"/>
        <v xml:space="preserve"> </v>
      </c>
      <c r="U219" s="273" t="str">
        <f>IF(H219&gt;0,U208," ")</f>
        <v xml:space="preserve"> </v>
      </c>
      <c r="V219" s="441" t="str">
        <f t="shared" si="134"/>
        <v xml:space="preserve"> </v>
      </c>
      <c r="W219" s="433" t="str">
        <f>IF(L219&gt;0,W208," ")</f>
        <v xml:space="preserve"> </v>
      </c>
      <c r="X219" s="405" t="str">
        <f t="shared" si="135"/>
        <v xml:space="preserve"> </v>
      </c>
      <c r="Y219" s="425" t="str">
        <f>IF(L219&gt;0,Y208," ")</f>
        <v xml:space="preserve"> </v>
      </c>
      <c r="Z219" s="298"/>
      <c r="AA219" s="299"/>
      <c r="AB219" s="300"/>
      <c r="AC219" s="410" t="str">
        <f t="shared" si="141"/>
        <v xml:space="preserve"> </v>
      </c>
      <c r="AD219" s="411" t="str">
        <f t="shared" si="136"/>
        <v xml:space="preserve"> </v>
      </c>
    </row>
    <row r="220" spans="2:30" ht="26.25" customHeight="1" x14ac:dyDescent="0.2">
      <c r="B220" s="272" t="s">
        <v>186</v>
      </c>
      <c r="C220" s="279"/>
      <c r="D220" s="278"/>
      <c r="E220" s="273" t="str">
        <f>IF(D220&gt;0,E208," ")</f>
        <v xml:space="preserve"> </v>
      </c>
      <c r="F220" s="283"/>
      <c r="G220" s="273" t="str">
        <f>IF(F220&gt;0,G208," ")</f>
        <v xml:space="preserve"> </v>
      </c>
      <c r="H220" s="286"/>
      <c r="I220" s="273" t="str">
        <f>IF(H220&gt;0,I208," ")</f>
        <v xml:space="preserve"> </v>
      </c>
      <c r="J220" s="499" t="str">
        <f t="shared" si="137"/>
        <v xml:space="preserve"> </v>
      </c>
      <c r="K220" s="273" t="str">
        <f>IF(H220&gt;0,K208," ")</f>
        <v xml:space="preserve"> </v>
      </c>
      <c r="L220" s="289"/>
      <c r="M220" s="273" t="str">
        <f>IF(L220&gt;0,M208," ")</f>
        <v xml:space="preserve"> </v>
      </c>
      <c r="N220" s="441" t="str">
        <f t="shared" si="138"/>
        <v xml:space="preserve"> </v>
      </c>
      <c r="O220" s="433" t="str">
        <f>IF(L220&gt;0,O208," ")</f>
        <v xml:space="preserve"> </v>
      </c>
      <c r="P220" s="400" t="str">
        <f t="shared" si="142"/>
        <v xml:space="preserve"> </v>
      </c>
      <c r="Q220" s="273" t="str">
        <f>IF(L220&gt;0,Q208," ")</f>
        <v xml:space="preserve"> </v>
      </c>
      <c r="R220" s="441" t="str">
        <f t="shared" si="139"/>
        <v xml:space="preserve"> </v>
      </c>
      <c r="S220" s="433" t="str">
        <f>IF(H220&gt;0,S208," ")</f>
        <v xml:space="preserve"> </v>
      </c>
      <c r="T220" s="398" t="str">
        <f t="shared" si="140"/>
        <v xml:space="preserve"> </v>
      </c>
      <c r="U220" s="273" t="str">
        <f>IF(H220&gt;0,U208," ")</f>
        <v xml:space="preserve"> </v>
      </c>
      <c r="V220" s="441" t="str">
        <f t="shared" si="134"/>
        <v xml:space="preserve"> </v>
      </c>
      <c r="W220" s="433" t="str">
        <f>IF(L220&gt;0,W208," ")</f>
        <v xml:space="preserve"> </v>
      </c>
      <c r="X220" s="405" t="str">
        <f t="shared" si="135"/>
        <v xml:space="preserve"> </v>
      </c>
      <c r="Y220" s="425" t="str">
        <f>IF(L220&gt;0,Y208," ")</f>
        <v xml:space="preserve"> </v>
      </c>
      <c r="Z220" s="298"/>
      <c r="AA220" s="299"/>
      <c r="AB220" s="300"/>
      <c r="AC220" s="410" t="str">
        <f t="shared" si="141"/>
        <v xml:space="preserve"> </v>
      </c>
      <c r="AD220" s="411" t="str">
        <f t="shared" si="136"/>
        <v xml:space="preserve"> </v>
      </c>
    </row>
    <row r="221" spans="2:30" ht="26.25" customHeight="1" x14ac:dyDescent="0.2">
      <c r="B221" s="272" t="s">
        <v>186</v>
      </c>
      <c r="C221" s="279"/>
      <c r="D221" s="278"/>
      <c r="E221" s="273" t="str">
        <f>IF(D221&gt;0,E208," ")</f>
        <v xml:space="preserve"> </v>
      </c>
      <c r="F221" s="283"/>
      <c r="G221" s="273" t="str">
        <f>IF(F221&gt;0,G208," ")</f>
        <v xml:space="preserve"> </v>
      </c>
      <c r="H221" s="286"/>
      <c r="I221" s="273" t="str">
        <f>IF(H221&gt;0,I208," ")</f>
        <v xml:space="preserve"> </v>
      </c>
      <c r="J221" s="499" t="str">
        <f t="shared" si="137"/>
        <v xml:space="preserve"> </v>
      </c>
      <c r="K221" s="273" t="str">
        <f>IF(H221&gt;0,K208," ")</f>
        <v xml:space="preserve"> </v>
      </c>
      <c r="L221" s="289"/>
      <c r="M221" s="273" t="str">
        <f>IF(L221&gt;0,M208," ")</f>
        <v xml:space="preserve"> </v>
      </c>
      <c r="N221" s="441" t="str">
        <f t="shared" si="138"/>
        <v xml:space="preserve"> </v>
      </c>
      <c r="O221" s="433" t="str">
        <f>IF(L221&gt;0,O208," ")</f>
        <v xml:space="preserve"> </v>
      </c>
      <c r="P221" s="400" t="str">
        <f>IF(L221&gt;0,7.43/L221," ")</f>
        <v xml:space="preserve"> </v>
      </c>
      <c r="Q221" s="273" t="str">
        <f>IF(L221&gt;0,Q208," ")</f>
        <v xml:space="preserve"> </v>
      </c>
      <c r="R221" s="441" t="str">
        <f t="shared" si="139"/>
        <v xml:space="preserve"> </v>
      </c>
      <c r="S221" s="433" t="str">
        <f>IF(H221&gt;0,S208," ")</f>
        <v xml:space="preserve"> </v>
      </c>
      <c r="T221" s="398" t="str">
        <f t="shared" si="140"/>
        <v xml:space="preserve"> </v>
      </c>
      <c r="U221" s="273" t="str">
        <f>IF(H221&gt;0,U208," ")</f>
        <v xml:space="preserve"> </v>
      </c>
      <c r="V221" s="441" t="str">
        <f t="shared" si="134"/>
        <v xml:space="preserve"> </v>
      </c>
      <c r="W221" s="433" t="str">
        <f>IF(L221&gt;0,W208," ")</f>
        <v xml:space="preserve"> </v>
      </c>
      <c r="X221" s="405" t="str">
        <f t="shared" si="135"/>
        <v xml:space="preserve"> </v>
      </c>
      <c r="Y221" s="425" t="str">
        <f>IF(L221&gt;0,Y208," ")</f>
        <v xml:space="preserve"> </v>
      </c>
      <c r="Z221" s="298"/>
      <c r="AA221" s="299"/>
      <c r="AB221" s="300"/>
      <c r="AC221" s="410" t="str">
        <f t="shared" si="141"/>
        <v xml:space="preserve"> </v>
      </c>
      <c r="AD221" s="411" t="str">
        <f t="shared" si="136"/>
        <v xml:space="preserve"> </v>
      </c>
    </row>
    <row r="222" spans="2:30" ht="26.25" customHeight="1" x14ac:dyDescent="0.2">
      <c r="B222" s="272" t="s">
        <v>186</v>
      </c>
      <c r="C222" s="279"/>
      <c r="D222" s="278"/>
      <c r="E222" s="273" t="str">
        <f>IF(D222&gt;0,E208," ")</f>
        <v xml:space="preserve"> </v>
      </c>
      <c r="F222" s="283"/>
      <c r="G222" s="273" t="str">
        <f>IF(F222&gt;0,G208," ")</f>
        <v xml:space="preserve"> </v>
      </c>
      <c r="H222" s="286"/>
      <c r="I222" s="273" t="str">
        <f>IF(H222&gt;0,I208," ")</f>
        <v xml:space="preserve"> </v>
      </c>
      <c r="J222" s="499" t="str">
        <f t="shared" si="137"/>
        <v xml:space="preserve"> </v>
      </c>
      <c r="K222" s="273" t="str">
        <f>IF(H222&gt;0,K208," ")</f>
        <v xml:space="preserve"> </v>
      </c>
      <c r="L222" s="289"/>
      <c r="M222" s="273" t="str">
        <f>IF(L222&gt;0,M208," ")</f>
        <v xml:space="preserve"> </v>
      </c>
      <c r="N222" s="441" t="str">
        <f t="shared" si="138"/>
        <v xml:space="preserve"> </v>
      </c>
      <c r="O222" s="433" t="str">
        <f>IF(L222&gt;0,O208," ")</f>
        <v xml:space="preserve"> </v>
      </c>
      <c r="P222" s="400" t="str">
        <f>IF(L222&gt;0,7.43/L222," ")</f>
        <v xml:space="preserve"> </v>
      </c>
      <c r="Q222" s="273" t="str">
        <f>IF(L222&gt;0,Q208," ")</f>
        <v xml:space="preserve"> </v>
      </c>
      <c r="R222" s="441" t="str">
        <f t="shared" si="139"/>
        <v xml:space="preserve"> </v>
      </c>
      <c r="S222" s="433" t="str">
        <f>IF(H222&gt;0,S208," ")</f>
        <v xml:space="preserve"> </v>
      </c>
      <c r="T222" s="398" t="str">
        <f t="shared" si="140"/>
        <v xml:space="preserve"> </v>
      </c>
      <c r="U222" s="273" t="str">
        <f>IF(H222&gt;0,U208," ")</f>
        <v xml:space="preserve"> </v>
      </c>
      <c r="V222" s="441" t="str">
        <f t="shared" si="134"/>
        <v xml:space="preserve"> </v>
      </c>
      <c r="W222" s="433" t="str">
        <f>IF(L222&gt;0,W208," ")</f>
        <v xml:space="preserve"> </v>
      </c>
      <c r="X222" s="405" t="str">
        <f t="shared" si="135"/>
        <v xml:space="preserve"> </v>
      </c>
      <c r="Y222" s="425" t="str">
        <f>IF(L222&gt;0,Y208," ")</f>
        <v xml:space="preserve"> </v>
      </c>
      <c r="Z222" s="298"/>
      <c r="AA222" s="299"/>
      <c r="AB222" s="300"/>
      <c r="AC222" s="410" t="str">
        <f t="shared" si="141"/>
        <v xml:space="preserve"> </v>
      </c>
      <c r="AD222" s="411" t="str">
        <f t="shared" si="136"/>
        <v xml:space="preserve"> </v>
      </c>
    </row>
    <row r="223" spans="2:30" ht="26.25" customHeight="1" x14ac:dyDescent="0.2">
      <c r="B223" s="274" t="s">
        <v>186</v>
      </c>
      <c r="C223" s="280"/>
      <c r="D223" s="281"/>
      <c r="E223" s="273" t="str">
        <f>IF(D223&gt;0,E208," ")</f>
        <v xml:space="preserve"> </v>
      </c>
      <c r="F223" s="284"/>
      <c r="G223" s="273" t="str">
        <f>IF(F223&gt;0,G208," ")</f>
        <v xml:space="preserve"> </v>
      </c>
      <c r="H223" s="287"/>
      <c r="I223" s="273" t="str">
        <f>IF(H223&gt;0,I208," ")</f>
        <v xml:space="preserve"> </v>
      </c>
      <c r="J223" s="499" t="str">
        <f t="shared" si="137"/>
        <v xml:space="preserve"> </v>
      </c>
      <c r="K223" s="273" t="str">
        <f>IF(H223&gt;0,K208," ")</f>
        <v xml:space="preserve"> </v>
      </c>
      <c r="L223" s="290"/>
      <c r="M223" s="273" t="str">
        <f>IF(L223&gt;0,M208," ")</f>
        <v xml:space="preserve"> </v>
      </c>
      <c r="N223" s="441" t="str">
        <f t="shared" si="138"/>
        <v xml:space="preserve"> </v>
      </c>
      <c r="O223" s="433" t="str">
        <f>IF(L223&gt;0,O208," ")</f>
        <v xml:space="preserve"> </v>
      </c>
      <c r="P223" s="401" t="str">
        <f t="shared" ref="P223" si="143">IF(L223&gt;0,7.43/L223," ")</f>
        <v xml:space="preserve"> </v>
      </c>
      <c r="Q223" s="273" t="str">
        <f>IF(L223&gt;0,Q208," ")</f>
        <v xml:space="preserve"> </v>
      </c>
      <c r="R223" s="441" t="str">
        <f t="shared" si="139"/>
        <v xml:space="preserve"> </v>
      </c>
      <c r="S223" s="433" t="str">
        <f>IF(H223&gt;0,S208," ")</f>
        <v xml:space="preserve"> </v>
      </c>
      <c r="T223" s="398" t="str">
        <f t="shared" si="140"/>
        <v xml:space="preserve"> </v>
      </c>
      <c r="U223" s="273" t="str">
        <f>IF(H223&gt;0,U208," ")</f>
        <v xml:space="preserve"> </v>
      </c>
      <c r="V223" s="498" t="str">
        <f t="shared" si="134"/>
        <v xml:space="preserve"> </v>
      </c>
      <c r="W223" s="433" t="str">
        <f>IF(L223&gt;0,W208," ")</f>
        <v xml:space="preserve"> </v>
      </c>
      <c r="X223" s="406" t="str">
        <f t="shared" si="135"/>
        <v xml:space="preserve"> </v>
      </c>
      <c r="Y223" s="425" t="str">
        <f>IF(L223&gt;0,Y208," ")</f>
        <v xml:space="preserve"> </v>
      </c>
      <c r="Z223" s="301"/>
      <c r="AA223" s="302"/>
      <c r="AB223" s="303"/>
      <c r="AC223" s="412" t="str">
        <f t="shared" si="141"/>
        <v xml:space="preserve"> </v>
      </c>
      <c r="AD223" s="413" t="str">
        <f t="shared" si="136"/>
        <v xml:space="preserve"> </v>
      </c>
    </row>
    <row r="224" spans="2:30" ht="26.25" customHeight="1" x14ac:dyDescent="0.2">
      <c r="B224" s="256"/>
      <c r="C224" s="257"/>
      <c r="D224" s="392">
        <f>SUM(D208:D223)</f>
        <v>0</v>
      </c>
      <c r="E224" s="258" t="s">
        <v>187</v>
      </c>
      <c r="F224" s="393">
        <f>SUM(F208:F223)</f>
        <v>0</v>
      </c>
      <c r="G224" s="259" t="s">
        <v>188</v>
      </c>
      <c r="H224" s="395" t="str">
        <f>IF(F224&gt;0,J224/F224," ")</f>
        <v xml:space="preserve"> </v>
      </c>
      <c r="I224" s="260" t="s">
        <v>189</v>
      </c>
      <c r="J224" s="443">
        <f>SUM(J208:J223)</f>
        <v>0</v>
      </c>
      <c r="K224" s="259" t="s">
        <v>190</v>
      </c>
      <c r="L224" s="396" t="str">
        <f>IF(F224&gt;0,N224/J224," ")</f>
        <v xml:space="preserve"> </v>
      </c>
      <c r="M224" s="259" t="s">
        <v>132</v>
      </c>
      <c r="N224" s="443">
        <f>SUM(N208:N223)</f>
        <v>0</v>
      </c>
      <c r="O224" s="434" t="s">
        <v>191</v>
      </c>
      <c r="P224" s="402" t="str">
        <f>IF(F224&gt;0,7.43/L224," ")</f>
        <v xml:space="preserve"> </v>
      </c>
      <c r="Q224" s="259" t="s">
        <v>192</v>
      </c>
      <c r="R224" s="442" t="str">
        <f t="shared" ref="R224" si="144">IF(J224&gt;0,J224/P224," ")</f>
        <v xml:space="preserve"> </v>
      </c>
      <c r="S224" s="434" t="s">
        <v>193</v>
      </c>
      <c r="T224" s="393" t="str">
        <f t="shared" ref="T224" si="145">IF(D224&gt;0,J224/D224," ")</f>
        <v xml:space="preserve"> </v>
      </c>
      <c r="U224" s="259" t="s">
        <v>194</v>
      </c>
      <c r="V224" s="442" t="str">
        <f t="shared" ref="V224:V225" si="146">IF(D224&gt;0,N224/D224," ")</f>
        <v xml:space="preserve"> </v>
      </c>
      <c r="W224" s="434" t="s">
        <v>195</v>
      </c>
      <c r="X224" s="407" t="str">
        <f t="shared" ref="X224" si="147">IF(D224&gt;0,V224/7.43," ")</f>
        <v xml:space="preserve"> </v>
      </c>
      <c r="Y224" s="261" t="s">
        <v>81</v>
      </c>
      <c r="Z224" s="416"/>
      <c r="AA224" s="417"/>
      <c r="AB224" s="417"/>
      <c r="AC224" s="414">
        <f>SUM(AC208:AC223)</f>
        <v>0</v>
      </c>
      <c r="AD224" s="415" t="str">
        <f>IF(D224&gt;0,AC224/D224," ")</f>
        <v xml:space="preserve"> </v>
      </c>
    </row>
    <row r="225" spans="2:30" ht="4.5" customHeight="1" x14ac:dyDescent="0.2">
      <c r="B225" s="262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 t="str">
        <f t="shared" si="146"/>
        <v xml:space="preserve"> </v>
      </c>
      <c r="W225" s="263"/>
      <c r="X225" s="263"/>
      <c r="Y225" s="265"/>
      <c r="Z225" s="263"/>
      <c r="AA225" s="266"/>
      <c r="AB225" s="266"/>
      <c r="AC225" s="266"/>
      <c r="AD225" s="266"/>
    </row>
    <row r="226" spans="2:30" ht="18.75" customHeight="1" thickBot="1" x14ac:dyDescent="0.25">
      <c r="B226" s="304" t="s">
        <v>196</v>
      </c>
      <c r="C226" s="305"/>
      <c r="D226" s="305"/>
      <c r="E226" s="305"/>
      <c r="F226" s="394" t="str">
        <f>IF(Y206&gt;0,J226/H226," ")</f>
        <v xml:space="preserve"> </v>
      </c>
      <c r="G226" s="247" t="s">
        <v>188</v>
      </c>
      <c r="H226" s="291" t="str">
        <f>IF($Y206&gt;0,SUMIF('[1]Produktion i kg ts'!$V$4:$V$28,$Y206,'[1]Produktion i kg ts'!$T$4:$T$28)/SUMIF('[1]Produktion i kg ts'!$V$4:$V$28,$Y206,'[1]Produktion i kg ts'!$BM$4:$BM$28)," ")</f>
        <v xml:space="preserve"> </v>
      </c>
      <c r="I226" s="248" t="s">
        <v>189</v>
      </c>
      <c r="J226" s="450" t="str">
        <f>IF(Y206&gt;0,R226*P226," ")</f>
        <v xml:space="preserve"> </v>
      </c>
      <c r="K226" s="247" t="s">
        <v>190</v>
      </c>
      <c r="L226" s="292" t="str">
        <f>IF($Y206&gt;0,SUMIF('[1]Produktion i MJ'!$U$4:$U$28,$Y206,'[1]Produktion i MJ'!$S$4:$S$28)/SUMIF('[1]Produktion i kg ts'!$V$4:$V$28,$Y206,'[1]Produktion i kg ts'!$T$4:$T$28)," ")</f>
        <v xml:space="preserve"> </v>
      </c>
      <c r="M226" s="247" t="s">
        <v>132</v>
      </c>
      <c r="N226" s="450" t="str">
        <f>IF(Y206&gt;0,J226*L226," ")</f>
        <v xml:space="preserve"> </v>
      </c>
      <c r="O226" s="448" t="s">
        <v>191</v>
      </c>
      <c r="P226" s="403" t="str">
        <f>IF(Y206&gt;0,7.43/L226," ")</f>
        <v xml:space="preserve"> </v>
      </c>
      <c r="Q226" s="247" t="s">
        <v>192</v>
      </c>
      <c r="R226" s="449" t="str">
        <f>IF($Y206&gt;0,SUMIF('[1]Produktion i FEN (inddata)'!$V$4:$V$28,$Y206,'[1]Produktion i FEN (inddata)'!$T$4:$T$28)," ")</f>
        <v xml:space="preserve"> </v>
      </c>
      <c r="S226" s="448" t="s">
        <v>193</v>
      </c>
      <c r="T226" s="394" t="str">
        <f>IF(Y206&gt;0,J226/D224," ")</f>
        <v xml:space="preserve"> </v>
      </c>
      <c r="U226" s="247" t="s">
        <v>194</v>
      </c>
      <c r="V226" s="447" t="str">
        <f>IF(Y206&gt;0,N226/D224," ")</f>
        <v xml:space="preserve"> </v>
      </c>
      <c r="W226" s="448" t="s">
        <v>195</v>
      </c>
      <c r="X226" s="408" t="str">
        <f>IF(Y206&gt;0,R226/D224," ")</f>
        <v xml:space="preserve"> </v>
      </c>
      <c r="Y226" s="249" t="s">
        <v>81</v>
      </c>
      <c r="Z226" s="250"/>
      <c r="AA226" s="266"/>
      <c r="AB226" s="266"/>
      <c r="AC226" s="266"/>
      <c r="AD226" s="266"/>
    </row>
  </sheetData>
  <sheetProtection sheet="1" objects="1" scenarios="1"/>
  <mergeCells count="132">
    <mergeCell ref="S8:T8"/>
    <mergeCell ref="V8:X8"/>
    <mergeCell ref="AA8:AA9"/>
    <mergeCell ref="AB8:AB9"/>
    <mergeCell ref="AC8:AC9"/>
    <mergeCell ref="AD8:AD9"/>
    <mergeCell ref="J8:K8"/>
    <mergeCell ref="L8:N8"/>
    <mergeCell ref="O8:Q8"/>
    <mergeCell ref="AC30:AC31"/>
    <mergeCell ref="AD30:AD31"/>
    <mergeCell ref="Z51:AD51"/>
    <mergeCell ref="Z29:AD29"/>
    <mergeCell ref="J30:K30"/>
    <mergeCell ref="L30:N30"/>
    <mergeCell ref="O30:Q30"/>
    <mergeCell ref="S30:T30"/>
    <mergeCell ref="V30:X30"/>
    <mergeCell ref="AA30:AA31"/>
    <mergeCell ref="AB30:AB31"/>
    <mergeCell ref="V52:X52"/>
    <mergeCell ref="AA52:AA53"/>
    <mergeCell ref="AB52:AB53"/>
    <mergeCell ref="AC52:AC53"/>
    <mergeCell ref="AD52:AD53"/>
    <mergeCell ref="Z73:AD73"/>
    <mergeCell ref="J52:K52"/>
    <mergeCell ref="L52:N52"/>
    <mergeCell ref="O52:Q52"/>
    <mergeCell ref="S52:T52"/>
    <mergeCell ref="V74:X74"/>
    <mergeCell ref="AA74:AA75"/>
    <mergeCell ref="AB74:AB75"/>
    <mergeCell ref="AC74:AC75"/>
    <mergeCell ref="AD74:AD75"/>
    <mergeCell ref="J74:K74"/>
    <mergeCell ref="L74:N74"/>
    <mergeCell ref="O74:Q74"/>
    <mergeCell ref="S74:T74"/>
    <mergeCell ref="V96:X96"/>
    <mergeCell ref="AA96:AA97"/>
    <mergeCell ref="AB96:AB97"/>
    <mergeCell ref="AC96:AC97"/>
    <mergeCell ref="AD96:AD97"/>
    <mergeCell ref="Z117:AD117"/>
    <mergeCell ref="Z95:AD95"/>
    <mergeCell ref="J96:K96"/>
    <mergeCell ref="L96:N96"/>
    <mergeCell ref="O96:Q96"/>
    <mergeCell ref="S96:T96"/>
    <mergeCell ref="V118:X118"/>
    <mergeCell ref="AA118:AA119"/>
    <mergeCell ref="AB118:AB119"/>
    <mergeCell ref="AC118:AC119"/>
    <mergeCell ref="AD118:AD119"/>
    <mergeCell ref="J118:K118"/>
    <mergeCell ref="L118:N118"/>
    <mergeCell ref="O118:Q118"/>
    <mergeCell ref="S118:T118"/>
    <mergeCell ref="V140:X140"/>
    <mergeCell ref="AA140:AA141"/>
    <mergeCell ref="AB140:AB141"/>
    <mergeCell ref="AC140:AC141"/>
    <mergeCell ref="AD140:AD141"/>
    <mergeCell ref="Z161:AD161"/>
    <mergeCell ref="Z139:AD139"/>
    <mergeCell ref="J140:K140"/>
    <mergeCell ref="L140:N140"/>
    <mergeCell ref="O140:Q140"/>
    <mergeCell ref="S140:T140"/>
    <mergeCell ref="AB162:AB163"/>
    <mergeCell ref="AC162:AC163"/>
    <mergeCell ref="AD162:AD163"/>
    <mergeCell ref="J162:K162"/>
    <mergeCell ref="L162:N162"/>
    <mergeCell ref="O162:Q162"/>
    <mergeCell ref="S162:T162"/>
    <mergeCell ref="G162:I162"/>
    <mergeCell ref="G184:I184"/>
    <mergeCell ref="V206:X206"/>
    <mergeCell ref="AA206:AA207"/>
    <mergeCell ref="AB206:AB207"/>
    <mergeCell ref="AC206:AC207"/>
    <mergeCell ref="AD206:AD207"/>
    <mergeCell ref="H3:I3"/>
    <mergeCell ref="J3:R3"/>
    <mergeCell ref="J206:K206"/>
    <mergeCell ref="L206:N206"/>
    <mergeCell ref="O206:Q206"/>
    <mergeCell ref="S206:T206"/>
    <mergeCell ref="V184:X184"/>
    <mergeCell ref="AA184:AA185"/>
    <mergeCell ref="AB184:AB185"/>
    <mergeCell ref="AC184:AC185"/>
    <mergeCell ref="AD184:AD185"/>
    <mergeCell ref="Z205:AD205"/>
    <mergeCell ref="Z183:AD183"/>
    <mergeCell ref="J184:K184"/>
    <mergeCell ref="L184:N184"/>
    <mergeCell ref="O184:Q184"/>
    <mergeCell ref="S184:T184"/>
    <mergeCell ref="V162:X162"/>
    <mergeCell ref="AA162:AA163"/>
    <mergeCell ref="Z7:AD7"/>
    <mergeCell ref="N5:Q5"/>
    <mergeCell ref="G5:K5"/>
    <mergeCell ref="G6:K6"/>
    <mergeCell ref="N6:Q6"/>
    <mergeCell ref="R5:U5"/>
    <mergeCell ref="R6:U6"/>
    <mergeCell ref="B5:F5"/>
    <mergeCell ref="E2:F3"/>
    <mergeCell ref="B6:F6"/>
    <mergeCell ref="G2:U2"/>
    <mergeCell ref="G206:I206"/>
    <mergeCell ref="B8:E8"/>
    <mergeCell ref="B30:E30"/>
    <mergeCell ref="B52:E52"/>
    <mergeCell ref="B74:E74"/>
    <mergeCell ref="B96:E96"/>
    <mergeCell ref="B118:E118"/>
    <mergeCell ref="B140:E140"/>
    <mergeCell ref="B162:E162"/>
    <mergeCell ref="B184:E184"/>
    <mergeCell ref="B206:E206"/>
    <mergeCell ref="G140:I140"/>
    <mergeCell ref="G118:I118"/>
    <mergeCell ref="G96:I96"/>
    <mergeCell ref="G74:I74"/>
    <mergeCell ref="G52:I52"/>
    <mergeCell ref="G30:I30"/>
    <mergeCell ref="G8:I8"/>
  </mergeCells>
  <pageMargins left="0.51181102362204722" right="0.19685039370078741" top="0.59055118110236227" bottom="0.55118110236220474" header="0" footer="0"/>
  <pageSetup paperSize="9" scale="90" orientation="landscape" r:id="rId1"/>
  <headerFooter>
    <oddFooter>&amp;L&amp;8&amp;Z
&amp;F&amp;C&amp;"Arial,Fed"&amp;K00-045SAGRO &amp;K06-045Kvæg&amp;K00-045
Individuel tilpasning - Målrettet opfølgning&amp;R&amp;8Side &amp;P
Udskrevet d. 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J226"/>
  <sheetViews>
    <sheetView showGridLines="0" showRowColHeaders="0" zoomScaleNormal="100" workbookViewId="0">
      <selection activeCell="AJ16" sqref="AJ16"/>
    </sheetView>
  </sheetViews>
  <sheetFormatPr defaultRowHeight="12.75" x14ac:dyDescent="0.2"/>
  <cols>
    <col min="1" max="1" width="2.375" style="240" customWidth="1"/>
    <col min="2" max="2" width="6.375" style="240" customWidth="1"/>
    <col min="3" max="3" width="3.5" style="240" customWidth="1"/>
    <col min="4" max="4" width="5.875" style="240" customWidth="1"/>
    <col min="5" max="5" width="3.5" style="240" customWidth="1"/>
    <col min="6" max="6" width="6.625" style="240" customWidth="1"/>
    <col min="7" max="7" width="3.25" style="240" customWidth="1"/>
    <col min="8" max="8" width="5.625" style="240" customWidth="1"/>
    <col min="9" max="9" width="2.375" style="240" customWidth="1"/>
    <col min="10" max="10" width="7" style="240" customWidth="1"/>
    <col min="11" max="11" width="4.625" style="240" customWidth="1"/>
    <col min="12" max="12" width="4.125" style="240" customWidth="1"/>
    <col min="13" max="13" width="6.75" style="240" customWidth="1"/>
    <col min="14" max="14" width="8.75" style="240" customWidth="1"/>
    <col min="15" max="15" width="2.75" style="240" customWidth="1"/>
    <col min="16" max="16" width="4.375" style="240" customWidth="1"/>
    <col min="17" max="17" width="8" style="240" customWidth="1"/>
    <col min="18" max="18" width="6.25" style="240" customWidth="1"/>
    <col min="19" max="19" width="4.5" style="240" customWidth="1"/>
    <col min="20" max="20" width="7" style="240" customWidth="1"/>
    <col min="21" max="21" width="4.75" style="240" customWidth="1"/>
    <col min="22" max="22" width="5.875" style="240" customWidth="1"/>
    <col min="23" max="23" width="6.75" style="240" customWidth="1"/>
    <col min="24" max="24" width="6" style="240" customWidth="1"/>
    <col min="25" max="25" width="5.5" style="240" customWidth="1"/>
    <col min="26" max="26" width="5.875" style="240" customWidth="1"/>
    <col min="27" max="27" width="6.5" style="240" customWidth="1"/>
    <col min="28" max="28" width="3.75" style="240" customWidth="1"/>
    <col min="29" max="29" width="6.125" style="240" customWidth="1"/>
    <col min="30" max="31" width="5.125" style="240" customWidth="1"/>
    <col min="32" max="32" width="5.25" style="240" customWidth="1"/>
    <col min="33" max="33" width="3" style="240" customWidth="1"/>
    <col min="34" max="34" width="0" style="240" hidden="1" customWidth="1"/>
    <col min="35" max="16384" width="9" style="240"/>
  </cols>
  <sheetData>
    <row r="1" spans="1:36" ht="6.7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6" ht="25.5" customHeight="1" x14ac:dyDescent="0.25">
      <c r="A2"/>
      <c r="B2" s="503"/>
      <c r="C2" s="504"/>
      <c r="D2" s="504"/>
      <c r="E2" s="722">
        <f>Grundoplysninger!C7</f>
        <v>2018</v>
      </c>
      <c r="F2" s="722"/>
      <c r="G2" s="852" t="s">
        <v>230</v>
      </c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505"/>
      <c r="Y2" s="505"/>
      <c r="Z2" s="505"/>
      <c r="AA2" s="506"/>
      <c r="AB2"/>
    </row>
    <row r="3" spans="1:36" ht="25.5" customHeight="1" x14ac:dyDescent="0.3">
      <c r="A3"/>
      <c r="B3" s="507"/>
      <c r="C3" s="508"/>
      <c r="D3" s="508"/>
      <c r="E3" s="723"/>
      <c r="F3" s="723"/>
      <c r="G3" s="509"/>
      <c r="H3" s="729" t="s">
        <v>101</v>
      </c>
      <c r="I3" s="729"/>
      <c r="J3" s="724" t="str">
        <f>Grundoplysninger!C9</f>
        <v>Mads Sørensen</v>
      </c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510"/>
      <c r="V3" s="509"/>
      <c r="W3" s="509"/>
      <c r="X3" s="509"/>
      <c r="Y3" s="509"/>
      <c r="Z3" s="509"/>
      <c r="AA3" s="511"/>
      <c r="AB3"/>
    </row>
    <row r="4" spans="1:36" ht="4.5" customHeight="1" thickBot="1" x14ac:dyDescent="0.3">
      <c r="A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6" ht="14.25" x14ac:dyDescent="0.2">
      <c r="A5"/>
      <c r="B5" s="844" t="str">
        <f>Grundoplysninger!$B$19</f>
        <v>Planterådgiver - grovfoderskolen</v>
      </c>
      <c r="C5" s="845"/>
      <c r="D5" s="845"/>
      <c r="E5" s="845"/>
      <c r="F5" s="845"/>
      <c r="G5" s="846" t="str">
        <f>IF(Grundoplysninger!$C$19=""," ",Grundoplysninger!$C$19)</f>
        <v xml:space="preserve"> </v>
      </c>
      <c r="H5" s="846"/>
      <c r="I5" s="846"/>
      <c r="J5" s="846"/>
      <c r="K5" s="847"/>
      <c r="L5" s="253"/>
      <c r="M5" s="253"/>
      <c r="N5" s="844" t="str">
        <f>Grundoplysninger!$B$21</f>
        <v>Planterådgiver - primær</v>
      </c>
      <c r="O5" s="845"/>
      <c r="P5" s="845"/>
      <c r="Q5" s="845"/>
      <c r="R5" s="359"/>
      <c r="S5" s="359"/>
      <c r="T5" s="846" t="str">
        <f>IF(Grundoplysninger!$C$21=""," ",Grundoplysninger!$C$21)</f>
        <v xml:space="preserve"> </v>
      </c>
      <c r="U5" s="846"/>
      <c r="V5" s="846"/>
      <c r="W5" s="847"/>
    </row>
    <row r="6" spans="1:36" ht="15" customHeight="1" thickBot="1" x14ac:dyDescent="0.25">
      <c r="B6" s="850" t="str">
        <f>Grundoplysninger!$B$20</f>
        <v>Kvægrådgiver - grovfoderskolen</v>
      </c>
      <c r="C6" s="851"/>
      <c r="D6" s="851"/>
      <c r="E6" s="851"/>
      <c r="F6" s="851"/>
      <c r="G6" s="848" t="str">
        <f>IF(Grundoplysninger!$C$20=""," ",Grundoplysninger!$C$20)</f>
        <v xml:space="preserve"> </v>
      </c>
      <c r="H6" s="848"/>
      <c r="I6" s="848"/>
      <c r="J6" s="848"/>
      <c r="K6" s="849"/>
      <c r="L6" s="253"/>
      <c r="M6" s="253"/>
      <c r="N6" s="850" t="str">
        <f>Grundoplysninger!$B$22</f>
        <v>Kvægrådgiver - primær</v>
      </c>
      <c r="O6" s="851"/>
      <c r="P6" s="851"/>
      <c r="Q6" s="851"/>
      <c r="R6" s="360"/>
      <c r="S6" s="360"/>
      <c r="T6" s="848" t="str">
        <f>IF(Grundoplysninger!$C$22=""," ",Grundoplysninger!$C$22)</f>
        <v xml:space="preserve"> </v>
      </c>
      <c r="U6" s="848"/>
      <c r="V6" s="848"/>
      <c r="W6" s="849"/>
      <c r="X6" s="361"/>
      <c r="Y6" s="361"/>
      <c r="Z6" s="242"/>
      <c r="AA6" s="243"/>
    </row>
    <row r="7" spans="1:36" ht="12" customHeight="1" thickBot="1" x14ac:dyDescent="0.25"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45"/>
      <c r="Y7" s="245"/>
      <c r="Z7" s="245"/>
      <c r="AA7" s="245"/>
      <c r="AB7" s="841" t="s">
        <v>176</v>
      </c>
      <c r="AC7" s="842"/>
      <c r="AD7" s="842"/>
      <c r="AE7" s="842"/>
      <c r="AF7" s="843"/>
    </row>
    <row r="8" spans="1:36" ht="18.75" customHeight="1" thickBot="1" x14ac:dyDescent="0.25">
      <c r="B8" s="873" t="s">
        <v>107</v>
      </c>
      <c r="C8" s="874"/>
      <c r="D8" s="874"/>
      <c r="E8" s="874"/>
      <c r="F8" s="867" t="s">
        <v>227</v>
      </c>
      <c r="G8" s="867"/>
      <c r="H8" s="868"/>
      <c r="I8" s="869"/>
      <c r="J8" s="875" t="s">
        <v>178</v>
      </c>
      <c r="K8" s="867"/>
      <c r="L8" s="874" t="s">
        <v>226</v>
      </c>
      <c r="M8" s="874"/>
      <c r="N8" s="874"/>
      <c r="O8" s="870" t="s">
        <v>228</v>
      </c>
      <c r="P8" s="871"/>
      <c r="Q8" s="871"/>
      <c r="R8" s="871"/>
      <c r="S8" s="871"/>
      <c r="T8" s="871"/>
      <c r="U8" s="872">
        <v>100000</v>
      </c>
      <c r="V8" s="872"/>
      <c r="W8" s="493" t="s">
        <v>193</v>
      </c>
      <c r="X8" s="867" t="s">
        <v>181</v>
      </c>
      <c r="Y8" s="867"/>
      <c r="Z8" s="867"/>
      <c r="AA8" s="494"/>
      <c r="AB8" s="293"/>
      <c r="AC8" s="876" t="s">
        <v>182</v>
      </c>
      <c r="AD8" s="876" t="s">
        <v>183</v>
      </c>
      <c r="AE8" s="876" t="s">
        <v>184</v>
      </c>
      <c r="AF8" s="876" t="s">
        <v>185</v>
      </c>
    </row>
    <row r="9" spans="1:36" ht="3.75" customHeight="1" thickBot="1" x14ac:dyDescent="0.25">
      <c r="B9" s="495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7"/>
      <c r="AB9" s="294"/>
      <c r="AC9" s="877"/>
      <c r="AD9" s="877"/>
      <c r="AE9" s="877"/>
      <c r="AF9" s="877"/>
    </row>
    <row r="10" spans="1:36" ht="26.25" customHeight="1" x14ac:dyDescent="0.2">
      <c r="B10" s="267" t="s">
        <v>186</v>
      </c>
      <c r="C10" s="275"/>
      <c r="D10" s="276">
        <v>25</v>
      </c>
      <c r="E10" s="268" t="s">
        <v>187</v>
      </c>
      <c r="F10" s="429">
        <v>25</v>
      </c>
      <c r="G10" s="269" t="s">
        <v>197</v>
      </c>
      <c r="H10" s="285">
        <v>0.35</v>
      </c>
      <c r="I10" s="270" t="s">
        <v>189</v>
      </c>
      <c r="J10" s="451">
        <f>IF(F10&gt;0,T10*P10," ")</f>
        <v>116093.75</v>
      </c>
      <c r="K10" s="269" t="s">
        <v>190</v>
      </c>
      <c r="L10" s="288">
        <v>6.4</v>
      </c>
      <c r="M10" s="269" t="s">
        <v>132</v>
      </c>
      <c r="N10" s="440">
        <f>IF(F10&gt;0,J10*L10," ")</f>
        <v>743000</v>
      </c>
      <c r="O10" s="432" t="s">
        <v>191</v>
      </c>
      <c r="P10" s="437">
        <f>IF(L10&gt;0,7.43/L10," ")</f>
        <v>1.1609375</v>
      </c>
      <c r="Q10" s="432" t="s">
        <v>192</v>
      </c>
      <c r="R10" s="489">
        <f>IF(F10&gt;0,T10/F10," ")</f>
        <v>4000</v>
      </c>
      <c r="S10" s="490" t="s">
        <v>232</v>
      </c>
      <c r="T10" s="397">
        <f>IF(F10&gt;0.01,T26/F26*F10," ")</f>
        <v>100000</v>
      </c>
      <c r="U10" s="269" t="s">
        <v>193</v>
      </c>
      <c r="V10" s="440">
        <f>IF(F10&gt;0,J10/D10," ")</f>
        <v>4643.75</v>
      </c>
      <c r="W10" s="432" t="s">
        <v>194</v>
      </c>
      <c r="X10" s="440">
        <f>IF(L10&gt;0,N10/D10," ")</f>
        <v>29720</v>
      </c>
      <c r="Y10" s="432" t="s">
        <v>195</v>
      </c>
      <c r="Z10" s="404">
        <f>IF(L10&gt;0,X10/7.43," ")</f>
        <v>4000</v>
      </c>
      <c r="AA10" s="271" t="s">
        <v>81</v>
      </c>
      <c r="AB10" s="295"/>
      <c r="AC10" s="296">
        <v>0.41666666666666669</v>
      </c>
      <c r="AD10" s="297">
        <v>0.44791666666666669</v>
      </c>
      <c r="AE10" s="469">
        <f>IF(AD10&gt;0,AD10-AC10," ")</f>
        <v>3.125E-2</v>
      </c>
      <c r="AF10" s="470">
        <f>IF(AD10&gt;0,AE10/D10," ")</f>
        <v>1.25E-3</v>
      </c>
      <c r="AH10" s="445">
        <f>IF(F10&gt;0,J10/H10," ")</f>
        <v>331696.42857142858</v>
      </c>
      <c r="AI10" s="246"/>
      <c r="AJ10" s="246"/>
    </row>
    <row r="11" spans="1:36" ht="26.25" customHeight="1" x14ac:dyDescent="0.2">
      <c r="B11" s="272" t="s">
        <v>186</v>
      </c>
      <c r="C11" s="277"/>
      <c r="D11" s="278"/>
      <c r="E11" s="273" t="str">
        <f>IF(D11&gt;0,E10," ")</f>
        <v xml:space="preserve"> </v>
      </c>
      <c r="F11" s="430"/>
      <c r="G11" s="273" t="str">
        <f>IF(F11&gt;0,G10," ")</f>
        <v xml:space="preserve"> </v>
      </c>
      <c r="H11" s="286" t="str">
        <f>IF(F11&gt;0,H10," ")</f>
        <v xml:space="preserve"> </v>
      </c>
      <c r="I11" s="273" t="str">
        <f>IF(F11&gt;0,I10," ")</f>
        <v xml:space="preserve"> </v>
      </c>
      <c r="J11" s="451" t="str">
        <f>IF(F11&gt;0,T11*P11," ")</f>
        <v xml:space="preserve"> </v>
      </c>
      <c r="K11" s="273" t="str">
        <f>IF(F11&gt;0,K10," ")</f>
        <v xml:space="preserve"> </v>
      </c>
      <c r="L11" s="289" t="str">
        <f>IF(F11&gt;0,L10," ")</f>
        <v xml:space="preserve"> </v>
      </c>
      <c r="M11" s="273" t="str">
        <f>IF(F11&gt;0,M10," ")</f>
        <v xml:space="preserve"> </v>
      </c>
      <c r="N11" s="441" t="str">
        <f>IF(F11&gt;0,J11*L11," ")</f>
        <v xml:space="preserve"> </v>
      </c>
      <c r="O11" s="433" t="str">
        <f>IF(F11&gt;0,O10," ")</f>
        <v xml:space="preserve"> </v>
      </c>
      <c r="P11" s="438" t="str">
        <f>IF(F11&gt;0,7.43/L11," ")</f>
        <v xml:space="preserve"> </v>
      </c>
      <c r="Q11" s="433" t="str">
        <f>IF(F11&gt;0,Q10," ")</f>
        <v xml:space="preserve"> </v>
      </c>
      <c r="R11" s="435" t="str">
        <f t="shared" ref="R11:R25" si="0">IF(F11&gt;0,T11/F11," ")</f>
        <v xml:space="preserve"> </v>
      </c>
      <c r="S11" s="487" t="str">
        <f>IF(F11&gt;0,S10," ")</f>
        <v xml:space="preserve"> </v>
      </c>
      <c r="T11" s="397" t="str">
        <f>IF(F11&gt;0.01,T26/F26*F11," ")</f>
        <v xml:space="preserve"> </v>
      </c>
      <c r="U11" s="273" t="str">
        <f>IF(F11&gt;0,U10," ")</f>
        <v xml:space="preserve"> </v>
      </c>
      <c r="V11" s="441" t="str">
        <f>IF(F11&gt;0,J11/D11," ")</f>
        <v xml:space="preserve"> </v>
      </c>
      <c r="W11" s="433" t="str">
        <f>IF(F11&gt;0,W10," ")</f>
        <v xml:space="preserve"> </v>
      </c>
      <c r="X11" s="441" t="str">
        <f>IF(F11&gt;0,N11/D11," ")</f>
        <v xml:space="preserve"> </v>
      </c>
      <c r="Y11" s="433" t="str">
        <f>IF(F11&gt;0,Y10," ")</f>
        <v xml:space="preserve"> </v>
      </c>
      <c r="Z11" s="405" t="str">
        <f>IF(F11&gt;0,X11/7.43," ")</f>
        <v xml:space="preserve"> </v>
      </c>
      <c r="AA11" s="425" t="str">
        <f>IF(F11&gt;0,AA10," ")</f>
        <v xml:space="preserve"> </v>
      </c>
      <c r="AB11" s="298"/>
      <c r="AC11" s="299"/>
      <c r="AD11" s="300"/>
      <c r="AE11" s="474" t="str">
        <f>IF(AD11&gt;0,AD11-AC11," ")</f>
        <v xml:space="preserve"> </v>
      </c>
      <c r="AF11" s="475" t="str">
        <f t="shared" ref="AF11:AF25" si="1">IF(AD11&gt;0,AE11/D11," ")</f>
        <v xml:space="preserve"> </v>
      </c>
      <c r="AH11" s="445" t="str">
        <f t="shared" ref="AH11:AH25" si="2">IF(F11&gt;0,J11/H11," ")</f>
        <v xml:space="preserve"> </v>
      </c>
      <c r="AI11" s="246"/>
      <c r="AJ11" s="246"/>
    </row>
    <row r="12" spans="1:36" ht="26.25" customHeight="1" x14ac:dyDescent="0.2">
      <c r="B12" s="272" t="s">
        <v>186</v>
      </c>
      <c r="C12" s="279"/>
      <c r="D12" s="278"/>
      <c r="E12" s="273" t="str">
        <f>IF(D12&gt;0,E10," ")</f>
        <v xml:space="preserve"> </v>
      </c>
      <c r="F12" s="430"/>
      <c r="G12" s="273" t="str">
        <f>IF(F12&gt;0,G10," ")</f>
        <v xml:space="preserve"> </v>
      </c>
      <c r="H12" s="286" t="str">
        <f t="shared" ref="H12:H25" si="3">IF(F12&gt;0,H11," ")</f>
        <v xml:space="preserve"> </v>
      </c>
      <c r="I12" s="273" t="str">
        <f t="shared" ref="I12:I25" si="4">IF(F12&gt;0,I11," ")</f>
        <v xml:space="preserve"> </v>
      </c>
      <c r="J12" s="451" t="str">
        <f t="shared" ref="J12:J25" si="5">IF(F12&gt;0,T12*P12," ")</f>
        <v xml:space="preserve"> </v>
      </c>
      <c r="K12" s="273" t="str">
        <f t="shared" ref="K12:K25" si="6">IF(F12&gt;0,K11," ")</f>
        <v xml:space="preserve"> </v>
      </c>
      <c r="L12" s="289" t="str">
        <f t="shared" ref="L12:L25" si="7">IF(F12&gt;0,L11," ")</f>
        <v xml:space="preserve"> </v>
      </c>
      <c r="M12" s="273" t="str">
        <f t="shared" ref="M12:M25" si="8">IF(F12&gt;0,M11," ")</f>
        <v xml:space="preserve"> </v>
      </c>
      <c r="N12" s="441" t="str">
        <f t="shared" ref="N12:N25" si="9">IF(F12&gt;0,J12*L12," ")</f>
        <v xml:space="preserve"> </v>
      </c>
      <c r="O12" s="433" t="str">
        <f t="shared" ref="O12:O25" si="10">IF(F12&gt;0,O11," ")</f>
        <v xml:space="preserve"> </v>
      </c>
      <c r="P12" s="438" t="str">
        <f t="shared" ref="P12:P25" si="11">IF(F12&gt;0,7.43/L12," ")</f>
        <v xml:space="preserve"> </v>
      </c>
      <c r="Q12" s="433" t="str">
        <f t="shared" ref="Q12:Q25" si="12">IF(F12&gt;0,Q11," ")</f>
        <v xml:space="preserve"> </v>
      </c>
      <c r="R12" s="435" t="str">
        <f t="shared" si="0"/>
        <v xml:space="preserve"> </v>
      </c>
      <c r="S12" s="487" t="str">
        <f t="shared" ref="S12:S25" si="13">IF(F12&gt;0,S11," ")</f>
        <v xml:space="preserve"> </v>
      </c>
      <c r="T12" s="397" t="str">
        <f>IF(F12&gt;0.01,T26/F26*F12," ")</f>
        <v xml:space="preserve"> </v>
      </c>
      <c r="U12" s="273" t="str">
        <f t="shared" ref="U12:U25" si="14">IF(F12&gt;0,U11," ")</f>
        <v xml:space="preserve"> </v>
      </c>
      <c r="V12" s="441" t="str">
        <f t="shared" ref="V12:V25" si="15">IF(F12&gt;0,J12/D12," ")</f>
        <v xml:space="preserve"> </v>
      </c>
      <c r="W12" s="433" t="str">
        <f t="shared" ref="W12:W25" si="16">IF(F12&gt;0,W11," ")</f>
        <v xml:space="preserve"> </v>
      </c>
      <c r="X12" s="441" t="str">
        <f t="shared" ref="X12:X25" si="17">IF(F12&gt;0,N12/D12," ")</f>
        <v xml:space="preserve"> </v>
      </c>
      <c r="Y12" s="433" t="str">
        <f t="shared" ref="Y12:Y25" si="18">IF(F12&gt;0,Y11," ")</f>
        <v xml:space="preserve"> </v>
      </c>
      <c r="Z12" s="405" t="str">
        <f t="shared" ref="Z12:Z25" si="19">IF(F12&gt;0,X12/7.43," ")</f>
        <v xml:space="preserve"> </v>
      </c>
      <c r="AA12" s="425" t="str">
        <f t="shared" ref="AA12:AA25" si="20">IF(F12&gt;0,AA11," ")</f>
        <v xml:space="preserve"> </v>
      </c>
      <c r="AB12" s="298"/>
      <c r="AC12" s="299"/>
      <c r="AD12" s="300"/>
      <c r="AE12" s="474" t="str">
        <f t="shared" ref="AE12:AE25" si="21">IF(AD12&gt;0,AD12-AC12," ")</f>
        <v xml:space="preserve"> </v>
      </c>
      <c r="AF12" s="475" t="str">
        <f t="shared" si="1"/>
        <v xml:space="preserve"> </v>
      </c>
      <c r="AH12" s="445" t="str">
        <f t="shared" si="2"/>
        <v xml:space="preserve"> </v>
      </c>
      <c r="AI12" s="246"/>
      <c r="AJ12" s="246"/>
    </row>
    <row r="13" spans="1:36" ht="26.25" customHeight="1" x14ac:dyDescent="0.2">
      <c r="B13" s="272" t="s">
        <v>186</v>
      </c>
      <c r="C13" s="279"/>
      <c r="D13" s="278"/>
      <c r="E13" s="273" t="str">
        <f>IF(D13&gt;0,E10," ")</f>
        <v xml:space="preserve"> </v>
      </c>
      <c r="F13" s="430"/>
      <c r="G13" s="273" t="str">
        <f>IF(F13&gt;0,G10," ")</f>
        <v xml:space="preserve"> </v>
      </c>
      <c r="H13" s="286" t="str">
        <f t="shared" si="3"/>
        <v xml:space="preserve"> </v>
      </c>
      <c r="I13" s="273" t="str">
        <f t="shared" si="4"/>
        <v xml:space="preserve"> </v>
      </c>
      <c r="J13" s="451" t="str">
        <f t="shared" si="5"/>
        <v xml:space="preserve"> </v>
      </c>
      <c r="K13" s="273" t="str">
        <f t="shared" si="6"/>
        <v xml:space="preserve"> </v>
      </c>
      <c r="L13" s="289" t="str">
        <f t="shared" si="7"/>
        <v xml:space="preserve"> </v>
      </c>
      <c r="M13" s="273" t="str">
        <f t="shared" si="8"/>
        <v xml:space="preserve"> </v>
      </c>
      <c r="N13" s="441" t="str">
        <f t="shared" si="9"/>
        <v xml:space="preserve"> </v>
      </c>
      <c r="O13" s="433" t="str">
        <f t="shared" si="10"/>
        <v xml:space="preserve"> </v>
      </c>
      <c r="P13" s="438" t="str">
        <f t="shared" si="11"/>
        <v xml:space="preserve"> </v>
      </c>
      <c r="Q13" s="433" t="str">
        <f t="shared" si="12"/>
        <v xml:space="preserve"> </v>
      </c>
      <c r="R13" s="435" t="str">
        <f t="shared" si="0"/>
        <v xml:space="preserve"> </v>
      </c>
      <c r="S13" s="487" t="str">
        <f t="shared" si="13"/>
        <v xml:space="preserve"> </v>
      </c>
      <c r="T13" s="397" t="str">
        <f>IF(F13&gt;0.01,T26/F26*F13," ")</f>
        <v xml:space="preserve"> </v>
      </c>
      <c r="U13" s="273" t="str">
        <f t="shared" si="14"/>
        <v xml:space="preserve"> </v>
      </c>
      <c r="V13" s="441" t="str">
        <f t="shared" si="15"/>
        <v xml:space="preserve"> </v>
      </c>
      <c r="W13" s="433" t="str">
        <f t="shared" si="16"/>
        <v xml:space="preserve"> </v>
      </c>
      <c r="X13" s="441" t="str">
        <f t="shared" si="17"/>
        <v xml:space="preserve"> </v>
      </c>
      <c r="Y13" s="433" t="str">
        <f t="shared" si="18"/>
        <v xml:space="preserve"> </v>
      </c>
      <c r="Z13" s="405" t="str">
        <f t="shared" si="19"/>
        <v xml:space="preserve"> </v>
      </c>
      <c r="AA13" s="425" t="str">
        <f t="shared" si="20"/>
        <v xml:space="preserve"> </v>
      </c>
      <c r="AB13" s="298"/>
      <c r="AC13" s="299"/>
      <c r="AD13" s="300"/>
      <c r="AE13" s="474" t="str">
        <f t="shared" si="21"/>
        <v xml:space="preserve"> </v>
      </c>
      <c r="AF13" s="475" t="str">
        <f t="shared" si="1"/>
        <v xml:space="preserve"> </v>
      </c>
      <c r="AH13" s="445" t="str">
        <f t="shared" si="2"/>
        <v xml:space="preserve"> </v>
      </c>
      <c r="AI13" s="246"/>
      <c r="AJ13" s="246"/>
    </row>
    <row r="14" spans="1:36" ht="26.25" customHeight="1" x14ac:dyDescent="0.2">
      <c r="B14" s="272" t="s">
        <v>186</v>
      </c>
      <c r="C14" s="277"/>
      <c r="D14" s="278"/>
      <c r="E14" s="273" t="str">
        <f>IF(D14&gt;0,E10," ")</f>
        <v xml:space="preserve"> </v>
      </c>
      <c r="F14" s="430"/>
      <c r="G14" s="273" t="str">
        <f>IF(F14&gt;0,G10," ")</f>
        <v xml:space="preserve"> </v>
      </c>
      <c r="H14" s="286" t="str">
        <f t="shared" si="3"/>
        <v xml:space="preserve"> </v>
      </c>
      <c r="I14" s="273" t="str">
        <f t="shared" si="4"/>
        <v xml:space="preserve"> </v>
      </c>
      <c r="J14" s="451" t="str">
        <f t="shared" si="5"/>
        <v xml:space="preserve"> </v>
      </c>
      <c r="K14" s="273" t="str">
        <f t="shared" si="6"/>
        <v xml:space="preserve"> </v>
      </c>
      <c r="L14" s="289" t="str">
        <f t="shared" si="7"/>
        <v xml:space="preserve"> </v>
      </c>
      <c r="M14" s="273" t="str">
        <f t="shared" si="8"/>
        <v xml:space="preserve"> </v>
      </c>
      <c r="N14" s="441" t="str">
        <f t="shared" si="9"/>
        <v xml:space="preserve"> </v>
      </c>
      <c r="O14" s="433" t="str">
        <f t="shared" si="10"/>
        <v xml:space="preserve"> </v>
      </c>
      <c r="P14" s="438" t="str">
        <f t="shared" si="11"/>
        <v xml:space="preserve"> </v>
      </c>
      <c r="Q14" s="433" t="str">
        <f t="shared" si="12"/>
        <v xml:space="preserve"> </v>
      </c>
      <c r="R14" s="435" t="str">
        <f t="shared" si="0"/>
        <v xml:space="preserve"> </v>
      </c>
      <c r="S14" s="487" t="str">
        <f t="shared" si="13"/>
        <v xml:space="preserve"> </v>
      </c>
      <c r="T14" s="397" t="str">
        <f>IF(F14&gt;0.01,T26/F26*F14," ")</f>
        <v xml:space="preserve"> </v>
      </c>
      <c r="U14" s="273" t="str">
        <f t="shared" si="14"/>
        <v xml:space="preserve"> </v>
      </c>
      <c r="V14" s="441" t="str">
        <f t="shared" si="15"/>
        <v xml:space="preserve"> </v>
      </c>
      <c r="W14" s="433" t="str">
        <f t="shared" si="16"/>
        <v xml:space="preserve"> </v>
      </c>
      <c r="X14" s="441" t="str">
        <f t="shared" si="17"/>
        <v xml:space="preserve"> </v>
      </c>
      <c r="Y14" s="433" t="str">
        <f t="shared" si="18"/>
        <v xml:space="preserve"> </v>
      </c>
      <c r="Z14" s="405" t="str">
        <f t="shared" si="19"/>
        <v xml:space="preserve"> </v>
      </c>
      <c r="AA14" s="425" t="str">
        <f t="shared" si="20"/>
        <v xml:space="preserve"> </v>
      </c>
      <c r="AB14" s="298"/>
      <c r="AC14" s="299"/>
      <c r="AD14" s="300"/>
      <c r="AE14" s="474" t="str">
        <f t="shared" si="21"/>
        <v xml:space="preserve"> </v>
      </c>
      <c r="AF14" s="475" t="str">
        <f t="shared" si="1"/>
        <v xml:space="preserve"> </v>
      </c>
      <c r="AH14" s="445" t="str">
        <f t="shared" si="2"/>
        <v xml:space="preserve"> </v>
      </c>
      <c r="AI14" s="246"/>
      <c r="AJ14" s="246"/>
    </row>
    <row r="15" spans="1:36" ht="26.25" customHeight="1" x14ac:dyDescent="0.2">
      <c r="B15" s="272" t="s">
        <v>186</v>
      </c>
      <c r="C15" s="279"/>
      <c r="D15" s="278"/>
      <c r="E15" s="273" t="str">
        <f>IF(D15&gt;0,E10," ")</f>
        <v xml:space="preserve"> </v>
      </c>
      <c r="F15" s="430"/>
      <c r="G15" s="273" t="str">
        <f>IF(F15&gt;0,G10," ")</f>
        <v xml:space="preserve"> </v>
      </c>
      <c r="H15" s="286" t="str">
        <f t="shared" si="3"/>
        <v xml:space="preserve"> </v>
      </c>
      <c r="I15" s="273" t="str">
        <f t="shared" si="4"/>
        <v xml:space="preserve"> </v>
      </c>
      <c r="J15" s="451" t="str">
        <f t="shared" si="5"/>
        <v xml:space="preserve"> </v>
      </c>
      <c r="K15" s="273" t="str">
        <f t="shared" si="6"/>
        <v xml:space="preserve"> </v>
      </c>
      <c r="L15" s="289" t="str">
        <f t="shared" si="7"/>
        <v xml:space="preserve"> </v>
      </c>
      <c r="M15" s="273" t="str">
        <f t="shared" si="8"/>
        <v xml:space="preserve"> </v>
      </c>
      <c r="N15" s="441" t="str">
        <f t="shared" si="9"/>
        <v xml:space="preserve"> </v>
      </c>
      <c r="O15" s="433" t="str">
        <f t="shared" si="10"/>
        <v xml:space="preserve"> </v>
      </c>
      <c r="P15" s="438" t="str">
        <f t="shared" si="11"/>
        <v xml:space="preserve"> </v>
      </c>
      <c r="Q15" s="433" t="str">
        <f t="shared" si="12"/>
        <v xml:space="preserve"> </v>
      </c>
      <c r="R15" s="435" t="str">
        <f t="shared" si="0"/>
        <v xml:space="preserve"> </v>
      </c>
      <c r="S15" s="487" t="str">
        <f t="shared" si="13"/>
        <v xml:space="preserve"> </v>
      </c>
      <c r="T15" s="397" t="str">
        <f>IF(F15&gt;0.01,T26/F26*F15," ")</f>
        <v xml:space="preserve"> </v>
      </c>
      <c r="U15" s="273" t="str">
        <f t="shared" si="14"/>
        <v xml:space="preserve"> </v>
      </c>
      <c r="V15" s="441" t="str">
        <f t="shared" si="15"/>
        <v xml:space="preserve"> </v>
      </c>
      <c r="W15" s="433" t="str">
        <f t="shared" si="16"/>
        <v xml:space="preserve"> </v>
      </c>
      <c r="X15" s="441" t="str">
        <f t="shared" si="17"/>
        <v xml:space="preserve"> </v>
      </c>
      <c r="Y15" s="433" t="str">
        <f t="shared" si="18"/>
        <v xml:space="preserve"> </v>
      </c>
      <c r="Z15" s="405" t="str">
        <f t="shared" si="19"/>
        <v xml:space="preserve"> </v>
      </c>
      <c r="AA15" s="425" t="str">
        <f t="shared" si="20"/>
        <v xml:space="preserve"> </v>
      </c>
      <c r="AB15" s="298"/>
      <c r="AC15" s="299"/>
      <c r="AD15" s="300"/>
      <c r="AE15" s="474" t="str">
        <f t="shared" si="21"/>
        <v xml:space="preserve"> </v>
      </c>
      <c r="AF15" s="475" t="str">
        <f t="shared" si="1"/>
        <v xml:space="preserve"> </v>
      </c>
      <c r="AH15" s="445" t="str">
        <f t="shared" si="2"/>
        <v xml:space="preserve"> </v>
      </c>
      <c r="AI15" s="246"/>
      <c r="AJ15" s="246"/>
    </row>
    <row r="16" spans="1:36" ht="26.25" customHeight="1" x14ac:dyDescent="0.2">
      <c r="B16" s="272" t="s">
        <v>186</v>
      </c>
      <c r="C16" s="279"/>
      <c r="D16" s="278"/>
      <c r="E16" s="273" t="str">
        <f>IF(D16&gt;0,E10," ")</f>
        <v xml:space="preserve"> </v>
      </c>
      <c r="F16" s="430"/>
      <c r="G16" s="273" t="str">
        <f>IF(F16&gt;0,G10," ")</f>
        <v xml:space="preserve"> </v>
      </c>
      <c r="H16" s="286" t="str">
        <f t="shared" si="3"/>
        <v xml:space="preserve"> </v>
      </c>
      <c r="I16" s="273" t="str">
        <f t="shared" si="4"/>
        <v xml:space="preserve"> </v>
      </c>
      <c r="J16" s="451" t="str">
        <f t="shared" si="5"/>
        <v xml:space="preserve"> </v>
      </c>
      <c r="K16" s="273" t="str">
        <f t="shared" si="6"/>
        <v xml:space="preserve"> </v>
      </c>
      <c r="L16" s="289" t="str">
        <f t="shared" si="7"/>
        <v xml:space="preserve"> </v>
      </c>
      <c r="M16" s="273" t="str">
        <f t="shared" si="8"/>
        <v xml:space="preserve"> </v>
      </c>
      <c r="N16" s="441" t="str">
        <f t="shared" si="9"/>
        <v xml:space="preserve"> </v>
      </c>
      <c r="O16" s="433" t="str">
        <f t="shared" si="10"/>
        <v xml:space="preserve"> </v>
      </c>
      <c r="P16" s="438" t="str">
        <f t="shared" si="11"/>
        <v xml:space="preserve"> </v>
      </c>
      <c r="Q16" s="433" t="str">
        <f t="shared" si="12"/>
        <v xml:space="preserve"> </v>
      </c>
      <c r="R16" s="435" t="str">
        <f t="shared" si="0"/>
        <v xml:space="preserve"> </v>
      </c>
      <c r="S16" s="487" t="str">
        <f t="shared" si="13"/>
        <v xml:space="preserve"> </v>
      </c>
      <c r="T16" s="397" t="str">
        <f>IF(F16&gt;0.01,T26/F26*F16," ")</f>
        <v xml:space="preserve"> </v>
      </c>
      <c r="U16" s="273" t="str">
        <f t="shared" si="14"/>
        <v xml:space="preserve"> </v>
      </c>
      <c r="V16" s="441" t="str">
        <f t="shared" si="15"/>
        <v xml:space="preserve"> </v>
      </c>
      <c r="W16" s="433" t="str">
        <f t="shared" si="16"/>
        <v xml:space="preserve"> </v>
      </c>
      <c r="X16" s="441" t="str">
        <f t="shared" si="17"/>
        <v xml:space="preserve"> </v>
      </c>
      <c r="Y16" s="433" t="str">
        <f t="shared" si="18"/>
        <v xml:space="preserve"> </v>
      </c>
      <c r="Z16" s="405" t="str">
        <f t="shared" si="19"/>
        <v xml:space="preserve"> </v>
      </c>
      <c r="AA16" s="425" t="str">
        <f t="shared" si="20"/>
        <v xml:space="preserve"> </v>
      </c>
      <c r="AB16" s="298"/>
      <c r="AC16" s="299"/>
      <c r="AD16" s="300"/>
      <c r="AE16" s="474" t="str">
        <f t="shared" si="21"/>
        <v xml:space="preserve"> </v>
      </c>
      <c r="AF16" s="475" t="str">
        <f t="shared" si="1"/>
        <v xml:space="preserve"> </v>
      </c>
      <c r="AH16" s="445" t="str">
        <f t="shared" si="2"/>
        <v xml:space="preserve"> </v>
      </c>
      <c r="AI16" s="246"/>
      <c r="AJ16" s="246"/>
    </row>
    <row r="17" spans="2:34" ht="26.25" customHeight="1" x14ac:dyDescent="0.2">
      <c r="B17" s="272" t="s">
        <v>186</v>
      </c>
      <c r="C17" s="279"/>
      <c r="D17" s="278"/>
      <c r="E17" s="273" t="str">
        <f>IF(D17&gt;0,E10," ")</f>
        <v xml:space="preserve"> </v>
      </c>
      <c r="F17" s="430"/>
      <c r="G17" s="273" t="str">
        <f>IF(F17&gt;0,G10," ")</f>
        <v xml:space="preserve"> </v>
      </c>
      <c r="H17" s="286" t="str">
        <f t="shared" si="3"/>
        <v xml:space="preserve"> </v>
      </c>
      <c r="I17" s="273" t="str">
        <f t="shared" si="4"/>
        <v xml:space="preserve"> </v>
      </c>
      <c r="J17" s="451" t="str">
        <f t="shared" si="5"/>
        <v xml:space="preserve"> </v>
      </c>
      <c r="K17" s="273" t="str">
        <f t="shared" si="6"/>
        <v xml:space="preserve"> </v>
      </c>
      <c r="L17" s="289" t="str">
        <f t="shared" si="7"/>
        <v xml:space="preserve"> </v>
      </c>
      <c r="M17" s="273" t="str">
        <f t="shared" si="8"/>
        <v xml:space="preserve"> </v>
      </c>
      <c r="N17" s="441" t="str">
        <f t="shared" si="9"/>
        <v xml:space="preserve"> </v>
      </c>
      <c r="O17" s="433" t="str">
        <f t="shared" si="10"/>
        <v xml:space="preserve"> </v>
      </c>
      <c r="P17" s="438" t="str">
        <f t="shared" si="11"/>
        <v xml:space="preserve"> </v>
      </c>
      <c r="Q17" s="433" t="str">
        <f t="shared" si="12"/>
        <v xml:space="preserve"> </v>
      </c>
      <c r="R17" s="435" t="str">
        <f t="shared" si="0"/>
        <v xml:space="preserve"> </v>
      </c>
      <c r="S17" s="487" t="str">
        <f t="shared" si="13"/>
        <v xml:space="preserve"> </v>
      </c>
      <c r="T17" s="397" t="str">
        <f>IF(F17&gt;0.01,T26/F26*F17," ")</f>
        <v xml:space="preserve"> </v>
      </c>
      <c r="U17" s="273" t="str">
        <f t="shared" si="14"/>
        <v xml:space="preserve"> </v>
      </c>
      <c r="V17" s="441" t="str">
        <f t="shared" si="15"/>
        <v xml:space="preserve"> </v>
      </c>
      <c r="W17" s="433" t="str">
        <f t="shared" si="16"/>
        <v xml:space="preserve"> </v>
      </c>
      <c r="X17" s="441" t="str">
        <f t="shared" si="17"/>
        <v xml:space="preserve"> </v>
      </c>
      <c r="Y17" s="433" t="str">
        <f t="shared" si="18"/>
        <v xml:space="preserve"> </v>
      </c>
      <c r="Z17" s="405" t="str">
        <f t="shared" si="19"/>
        <v xml:space="preserve"> </v>
      </c>
      <c r="AA17" s="425" t="str">
        <f t="shared" si="20"/>
        <v xml:space="preserve"> </v>
      </c>
      <c r="AB17" s="298"/>
      <c r="AC17" s="299"/>
      <c r="AD17" s="300"/>
      <c r="AE17" s="474" t="str">
        <f t="shared" si="21"/>
        <v xml:space="preserve"> </v>
      </c>
      <c r="AF17" s="475" t="str">
        <f t="shared" si="1"/>
        <v xml:space="preserve"> </v>
      </c>
      <c r="AH17" s="445" t="str">
        <f t="shared" si="2"/>
        <v xml:space="preserve"> </v>
      </c>
    </row>
    <row r="18" spans="2:34" ht="26.25" customHeight="1" x14ac:dyDescent="0.2">
      <c r="B18" s="272" t="s">
        <v>186</v>
      </c>
      <c r="C18" s="279"/>
      <c r="D18" s="278"/>
      <c r="E18" s="273" t="str">
        <f>IF(D18&gt;0,E10," ")</f>
        <v xml:space="preserve"> </v>
      </c>
      <c r="F18" s="430"/>
      <c r="G18" s="273" t="str">
        <f>IF(F18&gt;0,G10," ")</f>
        <v xml:space="preserve"> </v>
      </c>
      <c r="H18" s="286" t="str">
        <f t="shared" si="3"/>
        <v xml:space="preserve"> </v>
      </c>
      <c r="I18" s="273" t="str">
        <f t="shared" si="4"/>
        <v xml:space="preserve"> </v>
      </c>
      <c r="J18" s="451" t="str">
        <f t="shared" si="5"/>
        <v xml:space="preserve"> </v>
      </c>
      <c r="K18" s="273" t="str">
        <f t="shared" si="6"/>
        <v xml:space="preserve"> </v>
      </c>
      <c r="L18" s="289" t="str">
        <f t="shared" si="7"/>
        <v xml:space="preserve"> </v>
      </c>
      <c r="M18" s="273" t="str">
        <f t="shared" si="8"/>
        <v xml:space="preserve"> </v>
      </c>
      <c r="N18" s="441" t="str">
        <f t="shared" si="9"/>
        <v xml:space="preserve"> </v>
      </c>
      <c r="O18" s="433" t="str">
        <f t="shared" si="10"/>
        <v xml:space="preserve"> </v>
      </c>
      <c r="P18" s="438" t="str">
        <f t="shared" si="11"/>
        <v xml:space="preserve"> </v>
      </c>
      <c r="Q18" s="433" t="str">
        <f t="shared" si="12"/>
        <v xml:space="preserve"> </v>
      </c>
      <c r="R18" s="435" t="str">
        <f t="shared" si="0"/>
        <v xml:space="preserve"> </v>
      </c>
      <c r="S18" s="487" t="str">
        <f t="shared" si="13"/>
        <v xml:space="preserve"> </v>
      </c>
      <c r="T18" s="397" t="str">
        <f>IF(F18&gt;0.01,T26/F26*F18," ")</f>
        <v xml:space="preserve"> </v>
      </c>
      <c r="U18" s="273" t="str">
        <f t="shared" si="14"/>
        <v xml:space="preserve"> </v>
      </c>
      <c r="V18" s="441" t="str">
        <f t="shared" si="15"/>
        <v xml:space="preserve"> </v>
      </c>
      <c r="W18" s="433" t="str">
        <f t="shared" si="16"/>
        <v xml:space="preserve"> </v>
      </c>
      <c r="X18" s="441" t="str">
        <f t="shared" si="17"/>
        <v xml:space="preserve"> </v>
      </c>
      <c r="Y18" s="433" t="str">
        <f t="shared" si="18"/>
        <v xml:space="preserve"> </v>
      </c>
      <c r="Z18" s="405" t="str">
        <f t="shared" si="19"/>
        <v xml:space="preserve"> </v>
      </c>
      <c r="AA18" s="425" t="str">
        <f t="shared" si="20"/>
        <v xml:space="preserve"> </v>
      </c>
      <c r="AB18" s="298"/>
      <c r="AC18" s="299"/>
      <c r="AD18" s="300"/>
      <c r="AE18" s="474" t="str">
        <f t="shared" si="21"/>
        <v xml:space="preserve"> </v>
      </c>
      <c r="AF18" s="475" t="str">
        <f t="shared" si="1"/>
        <v xml:space="preserve"> </v>
      </c>
      <c r="AH18" s="445" t="str">
        <f t="shared" si="2"/>
        <v xml:space="preserve"> </v>
      </c>
    </row>
    <row r="19" spans="2:34" ht="26.25" customHeight="1" x14ac:dyDescent="0.2">
      <c r="B19" s="272" t="s">
        <v>186</v>
      </c>
      <c r="C19" s="277"/>
      <c r="D19" s="278"/>
      <c r="E19" s="273" t="str">
        <f>IF(D19&gt;0,E10," ")</f>
        <v xml:space="preserve"> </v>
      </c>
      <c r="F19" s="430"/>
      <c r="G19" s="273" t="str">
        <f>IF(F19&gt;0,G10," ")</f>
        <v xml:space="preserve"> </v>
      </c>
      <c r="H19" s="286" t="str">
        <f t="shared" si="3"/>
        <v xml:space="preserve"> </v>
      </c>
      <c r="I19" s="273" t="str">
        <f t="shared" si="4"/>
        <v xml:space="preserve"> </v>
      </c>
      <c r="J19" s="451" t="str">
        <f t="shared" si="5"/>
        <v xml:space="preserve"> </v>
      </c>
      <c r="K19" s="273" t="str">
        <f t="shared" si="6"/>
        <v xml:space="preserve"> </v>
      </c>
      <c r="L19" s="289" t="str">
        <f t="shared" si="7"/>
        <v xml:space="preserve"> </v>
      </c>
      <c r="M19" s="273" t="str">
        <f t="shared" si="8"/>
        <v xml:space="preserve"> </v>
      </c>
      <c r="N19" s="441" t="str">
        <f t="shared" si="9"/>
        <v xml:space="preserve"> </v>
      </c>
      <c r="O19" s="433" t="str">
        <f t="shared" si="10"/>
        <v xml:space="preserve"> </v>
      </c>
      <c r="P19" s="438" t="str">
        <f t="shared" si="11"/>
        <v xml:space="preserve"> </v>
      </c>
      <c r="Q19" s="433" t="str">
        <f t="shared" si="12"/>
        <v xml:space="preserve"> </v>
      </c>
      <c r="R19" s="435" t="str">
        <f t="shared" si="0"/>
        <v xml:space="preserve"> </v>
      </c>
      <c r="S19" s="487" t="str">
        <f t="shared" si="13"/>
        <v xml:space="preserve"> </v>
      </c>
      <c r="T19" s="397" t="str">
        <f>IF(F19&gt;0.01,T26/F26*F19," ")</f>
        <v xml:space="preserve"> </v>
      </c>
      <c r="U19" s="273" t="str">
        <f t="shared" si="14"/>
        <v xml:space="preserve"> </v>
      </c>
      <c r="V19" s="441" t="str">
        <f t="shared" si="15"/>
        <v xml:space="preserve"> </v>
      </c>
      <c r="W19" s="433" t="str">
        <f t="shared" si="16"/>
        <v xml:space="preserve"> </v>
      </c>
      <c r="X19" s="441" t="str">
        <f t="shared" si="17"/>
        <v xml:space="preserve"> </v>
      </c>
      <c r="Y19" s="433" t="str">
        <f t="shared" si="18"/>
        <v xml:space="preserve"> </v>
      </c>
      <c r="Z19" s="405" t="str">
        <f t="shared" si="19"/>
        <v xml:space="preserve"> </v>
      </c>
      <c r="AA19" s="425" t="str">
        <f t="shared" si="20"/>
        <v xml:space="preserve"> </v>
      </c>
      <c r="AB19" s="298"/>
      <c r="AC19" s="299"/>
      <c r="AD19" s="300"/>
      <c r="AE19" s="474" t="str">
        <f t="shared" si="21"/>
        <v xml:space="preserve"> </v>
      </c>
      <c r="AF19" s="475" t="str">
        <f t="shared" si="1"/>
        <v xml:space="preserve"> </v>
      </c>
      <c r="AH19" s="445" t="str">
        <f t="shared" si="2"/>
        <v xml:space="preserve"> </v>
      </c>
    </row>
    <row r="20" spans="2:34" ht="26.25" customHeight="1" x14ac:dyDescent="0.2">
      <c r="B20" s="272" t="s">
        <v>186</v>
      </c>
      <c r="C20" s="279"/>
      <c r="D20" s="278"/>
      <c r="E20" s="273" t="str">
        <f>IF(D20&gt;0,E10," ")</f>
        <v xml:space="preserve"> </v>
      </c>
      <c r="F20" s="430"/>
      <c r="G20" s="273" t="str">
        <f>IF(F20&gt;0,G10," ")</f>
        <v xml:space="preserve"> </v>
      </c>
      <c r="H20" s="286" t="str">
        <f t="shared" si="3"/>
        <v xml:space="preserve"> </v>
      </c>
      <c r="I20" s="273" t="str">
        <f t="shared" si="4"/>
        <v xml:space="preserve"> </v>
      </c>
      <c r="J20" s="451" t="str">
        <f t="shared" si="5"/>
        <v xml:space="preserve"> </v>
      </c>
      <c r="K20" s="273" t="str">
        <f t="shared" si="6"/>
        <v xml:space="preserve"> </v>
      </c>
      <c r="L20" s="289" t="str">
        <f t="shared" si="7"/>
        <v xml:space="preserve"> </v>
      </c>
      <c r="M20" s="273" t="str">
        <f t="shared" si="8"/>
        <v xml:space="preserve"> </v>
      </c>
      <c r="N20" s="441" t="str">
        <f t="shared" si="9"/>
        <v xml:space="preserve"> </v>
      </c>
      <c r="O20" s="433" t="str">
        <f t="shared" si="10"/>
        <v xml:space="preserve"> </v>
      </c>
      <c r="P20" s="438" t="str">
        <f t="shared" si="11"/>
        <v xml:space="preserve"> </v>
      </c>
      <c r="Q20" s="433" t="str">
        <f t="shared" si="12"/>
        <v xml:space="preserve"> </v>
      </c>
      <c r="R20" s="435" t="str">
        <f t="shared" si="0"/>
        <v xml:space="preserve"> </v>
      </c>
      <c r="S20" s="487" t="str">
        <f t="shared" si="13"/>
        <v xml:space="preserve"> </v>
      </c>
      <c r="T20" s="397" t="str">
        <f>IF(F20&gt;0.01,T26/F26*F20," ")</f>
        <v xml:space="preserve"> </v>
      </c>
      <c r="U20" s="273" t="str">
        <f t="shared" si="14"/>
        <v xml:space="preserve"> </v>
      </c>
      <c r="V20" s="441" t="str">
        <f t="shared" si="15"/>
        <v xml:space="preserve"> </v>
      </c>
      <c r="W20" s="433" t="str">
        <f t="shared" si="16"/>
        <v xml:space="preserve"> </v>
      </c>
      <c r="X20" s="441" t="str">
        <f t="shared" si="17"/>
        <v xml:space="preserve"> </v>
      </c>
      <c r="Y20" s="433" t="str">
        <f t="shared" si="18"/>
        <v xml:space="preserve"> </v>
      </c>
      <c r="Z20" s="405" t="str">
        <f t="shared" si="19"/>
        <v xml:space="preserve"> </v>
      </c>
      <c r="AA20" s="425" t="str">
        <f t="shared" si="20"/>
        <v xml:space="preserve"> </v>
      </c>
      <c r="AB20" s="298"/>
      <c r="AC20" s="299"/>
      <c r="AD20" s="300"/>
      <c r="AE20" s="474" t="str">
        <f t="shared" si="21"/>
        <v xml:space="preserve"> </v>
      </c>
      <c r="AF20" s="475" t="str">
        <f t="shared" si="1"/>
        <v xml:space="preserve"> </v>
      </c>
      <c r="AH20" s="445" t="str">
        <f t="shared" si="2"/>
        <v xml:space="preserve"> </v>
      </c>
    </row>
    <row r="21" spans="2:34" ht="26.25" customHeight="1" x14ac:dyDescent="0.2">
      <c r="B21" s="272" t="s">
        <v>186</v>
      </c>
      <c r="C21" s="279"/>
      <c r="D21" s="278"/>
      <c r="E21" s="273" t="str">
        <f>IF(D21&gt;0,E10," ")</f>
        <v xml:space="preserve"> </v>
      </c>
      <c r="F21" s="430"/>
      <c r="G21" s="273" t="str">
        <f>IF(F21&gt;0,G10," ")</f>
        <v xml:space="preserve"> </v>
      </c>
      <c r="H21" s="286" t="str">
        <f t="shared" si="3"/>
        <v xml:space="preserve"> </v>
      </c>
      <c r="I21" s="273" t="str">
        <f t="shared" si="4"/>
        <v xml:space="preserve"> </v>
      </c>
      <c r="J21" s="451" t="str">
        <f t="shared" si="5"/>
        <v xml:space="preserve"> </v>
      </c>
      <c r="K21" s="273" t="str">
        <f t="shared" si="6"/>
        <v xml:space="preserve"> </v>
      </c>
      <c r="L21" s="289" t="str">
        <f t="shared" si="7"/>
        <v xml:space="preserve"> </v>
      </c>
      <c r="M21" s="273" t="str">
        <f t="shared" si="8"/>
        <v xml:space="preserve"> </v>
      </c>
      <c r="N21" s="441" t="str">
        <f t="shared" si="9"/>
        <v xml:space="preserve"> </v>
      </c>
      <c r="O21" s="433" t="str">
        <f t="shared" si="10"/>
        <v xml:space="preserve"> </v>
      </c>
      <c r="P21" s="438" t="str">
        <f t="shared" si="11"/>
        <v xml:space="preserve"> </v>
      </c>
      <c r="Q21" s="433" t="str">
        <f t="shared" si="12"/>
        <v xml:space="preserve"> </v>
      </c>
      <c r="R21" s="435" t="str">
        <f t="shared" si="0"/>
        <v xml:space="preserve"> </v>
      </c>
      <c r="S21" s="487" t="str">
        <f t="shared" si="13"/>
        <v xml:space="preserve"> </v>
      </c>
      <c r="T21" s="397" t="str">
        <f>IF(F21&gt;0.01,T26/F26*F21," ")</f>
        <v xml:space="preserve"> </v>
      </c>
      <c r="U21" s="273" t="str">
        <f t="shared" si="14"/>
        <v xml:space="preserve"> </v>
      </c>
      <c r="V21" s="441" t="str">
        <f t="shared" si="15"/>
        <v xml:space="preserve"> </v>
      </c>
      <c r="W21" s="433" t="str">
        <f t="shared" si="16"/>
        <v xml:space="preserve"> </v>
      </c>
      <c r="X21" s="441" t="str">
        <f t="shared" si="17"/>
        <v xml:space="preserve"> </v>
      </c>
      <c r="Y21" s="433" t="str">
        <f t="shared" si="18"/>
        <v xml:space="preserve"> </v>
      </c>
      <c r="Z21" s="405" t="str">
        <f t="shared" si="19"/>
        <v xml:space="preserve"> </v>
      </c>
      <c r="AA21" s="425" t="str">
        <f t="shared" si="20"/>
        <v xml:space="preserve"> </v>
      </c>
      <c r="AB21" s="298"/>
      <c r="AC21" s="299"/>
      <c r="AD21" s="300"/>
      <c r="AE21" s="474" t="str">
        <f t="shared" si="21"/>
        <v xml:space="preserve"> </v>
      </c>
      <c r="AF21" s="475" t="str">
        <f t="shared" si="1"/>
        <v xml:space="preserve"> </v>
      </c>
      <c r="AH21" s="445" t="str">
        <f t="shared" si="2"/>
        <v xml:space="preserve"> </v>
      </c>
    </row>
    <row r="22" spans="2:34" ht="26.25" customHeight="1" x14ac:dyDescent="0.2">
      <c r="B22" s="272" t="s">
        <v>186</v>
      </c>
      <c r="C22" s="279"/>
      <c r="D22" s="278"/>
      <c r="E22" s="273" t="str">
        <f>IF(D22&gt;0,E10," ")</f>
        <v xml:space="preserve"> </v>
      </c>
      <c r="F22" s="430"/>
      <c r="G22" s="273" t="str">
        <f>IF(F22&gt;0,G10," ")</f>
        <v xml:space="preserve"> </v>
      </c>
      <c r="H22" s="286" t="str">
        <f t="shared" si="3"/>
        <v xml:space="preserve"> </v>
      </c>
      <c r="I22" s="273" t="str">
        <f t="shared" si="4"/>
        <v xml:space="preserve"> </v>
      </c>
      <c r="J22" s="451" t="str">
        <f t="shared" si="5"/>
        <v xml:space="preserve"> </v>
      </c>
      <c r="K22" s="273" t="str">
        <f t="shared" si="6"/>
        <v xml:space="preserve"> </v>
      </c>
      <c r="L22" s="289" t="str">
        <f t="shared" si="7"/>
        <v xml:space="preserve"> </v>
      </c>
      <c r="M22" s="273" t="str">
        <f t="shared" si="8"/>
        <v xml:space="preserve"> </v>
      </c>
      <c r="N22" s="441" t="str">
        <f t="shared" si="9"/>
        <v xml:space="preserve"> </v>
      </c>
      <c r="O22" s="433" t="str">
        <f t="shared" si="10"/>
        <v xml:space="preserve"> </v>
      </c>
      <c r="P22" s="438" t="str">
        <f t="shared" si="11"/>
        <v xml:space="preserve"> </v>
      </c>
      <c r="Q22" s="433" t="str">
        <f t="shared" si="12"/>
        <v xml:space="preserve"> </v>
      </c>
      <c r="R22" s="435" t="str">
        <f t="shared" si="0"/>
        <v xml:space="preserve"> </v>
      </c>
      <c r="S22" s="487" t="str">
        <f t="shared" si="13"/>
        <v xml:space="preserve"> </v>
      </c>
      <c r="T22" s="397" t="str">
        <f>IF(F22&gt;0.01,T26/F26*F22," ")</f>
        <v xml:space="preserve"> </v>
      </c>
      <c r="U22" s="273" t="str">
        <f t="shared" si="14"/>
        <v xml:space="preserve"> </v>
      </c>
      <c r="V22" s="441" t="str">
        <f t="shared" si="15"/>
        <v xml:space="preserve"> </v>
      </c>
      <c r="W22" s="433" t="str">
        <f t="shared" si="16"/>
        <v xml:space="preserve"> </v>
      </c>
      <c r="X22" s="441" t="str">
        <f t="shared" si="17"/>
        <v xml:space="preserve"> </v>
      </c>
      <c r="Y22" s="433" t="str">
        <f t="shared" si="18"/>
        <v xml:space="preserve"> </v>
      </c>
      <c r="Z22" s="405" t="str">
        <f t="shared" si="19"/>
        <v xml:space="preserve"> </v>
      </c>
      <c r="AA22" s="425" t="str">
        <f t="shared" si="20"/>
        <v xml:space="preserve"> </v>
      </c>
      <c r="AB22" s="298"/>
      <c r="AC22" s="299"/>
      <c r="AD22" s="300"/>
      <c r="AE22" s="474" t="str">
        <f t="shared" si="21"/>
        <v xml:space="preserve"> </v>
      </c>
      <c r="AF22" s="475" t="str">
        <f t="shared" si="1"/>
        <v xml:space="preserve"> </v>
      </c>
      <c r="AH22" s="445" t="str">
        <f t="shared" si="2"/>
        <v xml:space="preserve"> </v>
      </c>
    </row>
    <row r="23" spans="2:34" ht="26.25" customHeight="1" x14ac:dyDescent="0.2">
      <c r="B23" s="272" t="s">
        <v>186</v>
      </c>
      <c r="C23" s="279"/>
      <c r="D23" s="278"/>
      <c r="E23" s="273" t="str">
        <f>IF(D23&gt;0,E10," ")</f>
        <v xml:space="preserve"> </v>
      </c>
      <c r="F23" s="430"/>
      <c r="G23" s="273" t="str">
        <f>IF(F23&gt;0,G10," ")</f>
        <v xml:space="preserve"> </v>
      </c>
      <c r="H23" s="286" t="str">
        <f t="shared" si="3"/>
        <v xml:space="preserve"> </v>
      </c>
      <c r="I23" s="273" t="str">
        <f t="shared" si="4"/>
        <v xml:space="preserve"> </v>
      </c>
      <c r="J23" s="451" t="str">
        <f t="shared" si="5"/>
        <v xml:space="preserve"> </v>
      </c>
      <c r="K23" s="273" t="str">
        <f t="shared" si="6"/>
        <v xml:space="preserve"> </v>
      </c>
      <c r="L23" s="289" t="str">
        <f t="shared" si="7"/>
        <v xml:space="preserve"> </v>
      </c>
      <c r="M23" s="273" t="str">
        <f t="shared" si="8"/>
        <v xml:space="preserve"> </v>
      </c>
      <c r="N23" s="441" t="str">
        <f t="shared" si="9"/>
        <v xml:space="preserve"> </v>
      </c>
      <c r="O23" s="433" t="str">
        <f t="shared" si="10"/>
        <v xml:space="preserve"> </v>
      </c>
      <c r="P23" s="438" t="str">
        <f t="shared" si="11"/>
        <v xml:space="preserve"> </v>
      </c>
      <c r="Q23" s="433" t="str">
        <f t="shared" si="12"/>
        <v xml:space="preserve"> </v>
      </c>
      <c r="R23" s="435" t="str">
        <f t="shared" si="0"/>
        <v xml:space="preserve"> </v>
      </c>
      <c r="S23" s="487" t="str">
        <f t="shared" si="13"/>
        <v xml:space="preserve"> </v>
      </c>
      <c r="T23" s="397" t="str">
        <f>IF(F23&gt;0.01,T26/F26*F23," ")</f>
        <v xml:space="preserve"> </v>
      </c>
      <c r="U23" s="273" t="str">
        <f t="shared" si="14"/>
        <v xml:space="preserve"> </v>
      </c>
      <c r="V23" s="441" t="str">
        <f t="shared" si="15"/>
        <v xml:space="preserve"> </v>
      </c>
      <c r="W23" s="433" t="str">
        <f t="shared" si="16"/>
        <v xml:space="preserve"> </v>
      </c>
      <c r="X23" s="441" t="str">
        <f t="shared" si="17"/>
        <v xml:space="preserve"> </v>
      </c>
      <c r="Y23" s="433" t="str">
        <f t="shared" si="18"/>
        <v xml:space="preserve"> </v>
      </c>
      <c r="Z23" s="405" t="str">
        <f t="shared" si="19"/>
        <v xml:space="preserve"> </v>
      </c>
      <c r="AA23" s="425" t="str">
        <f t="shared" si="20"/>
        <v xml:space="preserve"> </v>
      </c>
      <c r="AB23" s="298"/>
      <c r="AC23" s="299"/>
      <c r="AD23" s="300"/>
      <c r="AE23" s="474" t="str">
        <f t="shared" si="21"/>
        <v xml:space="preserve"> </v>
      </c>
      <c r="AF23" s="475" t="str">
        <f t="shared" si="1"/>
        <v xml:space="preserve"> </v>
      </c>
      <c r="AH23" s="445" t="str">
        <f t="shared" si="2"/>
        <v xml:space="preserve"> </v>
      </c>
    </row>
    <row r="24" spans="2:34" ht="26.25" customHeight="1" x14ac:dyDescent="0.2">
      <c r="B24" s="272" t="s">
        <v>186</v>
      </c>
      <c r="C24" s="279"/>
      <c r="D24" s="278"/>
      <c r="E24" s="273" t="str">
        <f>IF(D24&gt;0,E10," ")</f>
        <v xml:space="preserve"> </v>
      </c>
      <c r="F24" s="430"/>
      <c r="G24" s="273" t="str">
        <f>IF(F24&gt;0,G10," ")</f>
        <v xml:space="preserve"> </v>
      </c>
      <c r="H24" s="286" t="str">
        <f t="shared" si="3"/>
        <v xml:space="preserve"> </v>
      </c>
      <c r="I24" s="273" t="str">
        <f t="shared" si="4"/>
        <v xml:space="preserve"> </v>
      </c>
      <c r="J24" s="451" t="str">
        <f t="shared" si="5"/>
        <v xml:space="preserve"> </v>
      </c>
      <c r="K24" s="273" t="str">
        <f t="shared" si="6"/>
        <v xml:space="preserve"> </v>
      </c>
      <c r="L24" s="289" t="str">
        <f t="shared" si="7"/>
        <v xml:space="preserve"> </v>
      </c>
      <c r="M24" s="273" t="str">
        <f t="shared" si="8"/>
        <v xml:space="preserve"> </v>
      </c>
      <c r="N24" s="441" t="str">
        <f t="shared" si="9"/>
        <v xml:space="preserve"> </v>
      </c>
      <c r="O24" s="433" t="str">
        <f t="shared" si="10"/>
        <v xml:space="preserve"> </v>
      </c>
      <c r="P24" s="438" t="str">
        <f t="shared" si="11"/>
        <v xml:space="preserve"> </v>
      </c>
      <c r="Q24" s="433" t="str">
        <f t="shared" si="12"/>
        <v xml:space="preserve"> </v>
      </c>
      <c r="R24" s="435" t="str">
        <f t="shared" si="0"/>
        <v xml:space="preserve"> </v>
      </c>
      <c r="S24" s="487" t="str">
        <f t="shared" si="13"/>
        <v xml:space="preserve"> </v>
      </c>
      <c r="T24" s="397" t="str">
        <f>IF(F24&gt;0.01,T26/F26*F24," ")</f>
        <v xml:space="preserve"> </v>
      </c>
      <c r="U24" s="273" t="str">
        <f t="shared" si="14"/>
        <v xml:space="preserve"> </v>
      </c>
      <c r="V24" s="441" t="str">
        <f t="shared" si="15"/>
        <v xml:space="preserve"> </v>
      </c>
      <c r="W24" s="433" t="str">
        <f t="shared" si="16"/>
        <v xml:space="preserve"> </v>
      </c>
      <c r="X24" s="441" t="str">
        <f t="shared" si="17"/>
        <v xml:space="preserve"> </v>
      </c>
      <c r="Y24" s="433" t="str">
        <f t="shared" si="18"/>
        <v xml:space="preserve"> </v>
      </c>
      <c r="Z24" s="405" t="str">
        <f t="shared" si="19"/>
        <v xml:space="preserve"> </v>
      </c>
      <c r="AA24" s="425" t="str">
        <f t="shared" si="20"/>
        <v xml:space="preserve"> </v>
      </c>
      <c r="AB24" s="298"/>
      <c r="AC24" s="299"/>
      <c r="AD24" s="300"/>
      <c r="AE24" s="474" t="str">
        <f t="shared" si="21"/>
        <v xml:space="preserve"> </v>
      </c>
      <c r="AF24" s="475" t="str">
        <f t="shared" si="1"/>
        <v xml:space="preserve"> </v>
      </c>
      <c r="AH24" s="445" t="str">
        <f t="shared" si="2"/>
        <v xml:space="preserve"> </v>
      </c>
    </row>
    <row r="25" spans="2:34" ht="26.25" customHeight="1" x14ac:dyDescent="0.2">
      <c r="B25" s="274" t="s">
        <v>186</v>
      </c>
      <c r="C25" s="452"/>
      <c r="D25" s="453"/>
      <c r="E25" s="273" t="str">
        <f>IF(D25&gt;0,E10," ")</f>
        <v xml:space="preserve"> </v>
      </c>
      <c r="F25" s="431"/>
      <c r="G25" s="273" t="str">
        <f>IF(F25&gt;0,G10," ")</f>
        <v xml:space="preserve"> </v>
      </c>
      <c r="H25" s="286" t="str">
        <f t="shared" si="3"/>
        <v xml:space="preserve"> </v>
      </c>
      <c r="I25" s="273" t="str">
        <f t="shared" si="4"/>
        <v xml:space="preserve"> </v>
      </c>
      <c r="J25" s="451" t="str">
        <f t="shared" si="5"/>
        <v xml:space="preserve"> </v>
      </c>
      <c r="K25" s="273" t="str">
        <f t="shared" si="6"/>
        <v xml:space="preserve"> </v>
      </c>
      <c r="L25" s="289" t="str">
        <f t="shared" si="7"/>
        <v xml:space="preserve"> </v>
      </c>
      <c r="M25" s="273" t="str">
        <f t="shared" si="8"/>
        <v xml:space="preserve"> </v>
      </c>
      <c r="N25" s="441" t="str">
        <f t="shared" si="9"/>
        <v xml:space="preserve"> </v>
      </c>
      <c r="O25" s="433" t="str">
        <f t="shared" si="10"/>
        <v xml:space="preserve"> </v>
      </c>
      <c r="P25" s="438" t="str">
        <f t="shared" si="11"/>
        <v xml:space="preserve"> </v>
      </c>
      <c r="Q25" s="433" t="str">
        <f t="shared" si="12"/>
        <v xml:space="preserve"> </v>
      </c>
      <c r="R25" s="435" t="str">
        <f t="shared" si="0"/>
        <v xml:space="preserve"> </v>
      </c>
      <c r="S25" s="487" t="str">
        <f t="shared" si="13"/>
        <v xml:space="preserve"> </v>
      </c>
      <c r="T25" s="397" t="str">
        <f>IF(F25&gt;0.01,T26/F26*F25," ")</f>
        <v xml:space="preserve"> </v>
      </c>
      <c r="U25" s="273" t="str">
        <f t="shared" si="14"/>
        <v xml:space="preserve"> </v>
      </c>
      <c r="V25" s="441" t="str">
        <f t="shared" si="15"/>
        <v xml:space="preserve"> </v>
      </c>
      <c r="W25" s="433" t="str">
        <f t="shared" si="16"/>
        <v xml:space="preserve"> </v>
      </c>
      <c r="X25" s="441" t="str">
        <f t="shared" si="17"/>
        <v xml:space="preserve"> </v>
      </c>
      <c r="Y25" s="433" t="str">
        <f t="shared" si="18"/>
        <v xml:space="preserve"> </v>
      </c>
      <c r="Z25" s="405" t="str">
        <f t="shared" si="19"/>
        <v xml:space="preserve"> </v>
      </c>
      <c r="AA25" s="425" t="str">
        <f t="shared" si="20"/>
        <v xml:space="preserve"> </v>
      </c>
      <c r="AB25" s="301"/>
      <c r="AC25" s="302"/>
      <c r="AD25" s="303"/>
      <c r="AE25" s="479" t="str">
        <f t="shared" si="21"/>
        <v xml:space="preserve"> </v>
      </c>
      <c r="AF25" s="480" t="str">
        <f t="shared" si="1"/>
        <v xml:space="preserve"> </v>
      </c>
      <c r="AH25" s="445" t="str">
        <f t="shared" si="2"/>
        <v xml:space="preserve"> </v>
      </c>
    </row>
    <row r="26" spans="2:34" ht="26.25" customHeight="1" x14ac:dyDescent="0.2">
      <c r="B26" s="865" t="s">
        <v>231</v>
      </c>
      <c r="C26" s="866"/>
      <c r="D26" s="454">
        <f>SUM(D10:D25)</f>
        <v>25</v>
      </c>
      <c r="E26" s="258" t="s">
        <v>187</v>
      </c>
      <c r="F26" s="442">
        <f>SUM(F10:F25)</f>
        <v>25</v>
      </c>
      <c r="G26" s="434" t="s">
        <v>197</v>
      </c>
      <c r="H26" s="446">
        <f>IF(F26&gt;0,J26/(AH26)," ")</f>
        <v>0.35</v>
      </c>
      <c r="I26" s="260" t="s">
        <v>189</v>
      </c>
      <c r="J26" s="443">
        <f>SUM(J10:J25)</f>
        <v>116093.75</v>
      </c>
      <c r="K26" s="259" t="s">
        <v>190</v>
      </c>
      <c r="L26" s="396">
        <f>IF(F26&gt;0,N26/J26," ")</f>
        <v>6.4</v>
      </c>
      <c r="M26" s="259" t="s">
        <v>132</v>
      </c>
      <c r="N26" s="443">
        <f>SUM(N10:N25)</f>
        <v>743000</v>
      </c>
      <c r="O26" s="434" t="s">
        <v>191</v>
      </c>
      <c r="P26" s="439">
        <f>IF(F26&gt;0,7.43/L26," ")</f>
        <v>1.1609375</v>
      </c>
      <c r="Q26" s="434" t="s">
        <v>192</v>
      </c>
      <c r="R26" s="436">
        <f t="shared" ref="R26" si="22">IF(F26&gt;0,P26/H26," ")</f>
        <v>3.3169642857142856</v>
      </c>
      <c r="S26" s="492" t="s">
        <v>232</v>
      </c>
      <c r="T26" s="393">
        <f>U8</f>
        <v>100000</v>
      </c>
      <c r="U26" s="259" t="s">
        <v>193</v>
      </c>
      <c r="V26" s="442">
        <f t="shared" ref="V26" si="23">IF(D26&gt;0,J26/D26," ")</f>
        <v>4643.75</v>
      </c>
      <c r="W26" s="434" t="s">
        <v>194</v>
      </c>
      <c r="X26" s="442">
        <f t="shared" ref="X26" si="24">IF(D26&gt;0,N26/D26," ")</f>
        <v>29720</v>
      </c>
      <c r="Y26" s="434" t="s">
        <v>195</v>
      </c>
      <c r="Z26" s="407">
        <f>IF(U8&gt;0,U8/D26," ")</f>
        <v>4000</v>
      </c>
      <c r="AA26" s="261" t="s">
        <v>81</v>
      </c>
      <c r="AB26" s="416"/>
      <c r="AC26" s="481"/>
      <c r="AD26" s="481"/>
      <c r="AE26" s="482">
        <f>SUM(AE10:AE25)</f>
        <v>3.125E-2</v>
      </c>
      <c r="AF26" s="483">
        <f>IF(D26&gt;0,AE26/D26," ")</f>
        <v>1.25E-3</v>
      </c>
      <c r="AH26" s="444">
        <f>SUM(AH10:AH25)</f>
        <v>331696.42857142858</v>
      </c>
    </row>
    <row r="27" spans="2:34" ht="4.5" customHeight="1" thickBot="1" x14ac:dyDescent="0.25">
      <c r="B27" s="262"/>
      <c r="C27" s="263"/>
      <c r="D27" s="263"/>
      <c r="E27" s="263"/>
      <c r="F27" s="263"/>
      <c r="G27" s="263"/>
      <c r="H27" s="263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488"/>
      <c r="T27" s="264"/>
      <c r="U27" s="264"/>
      <c r="V27" s="264"/>
      <c r="W27" s="264"/>
      <c r="X27" s="264"/>
      <c r="Y27" s="264"/>
      <c r="Z27" s="264"/>
      <c r="AA27" s="265"/>
      <c r="AB27" s="263"/>
      <c r="AC27" s="484"/>
      <c r="AD27" s="484"/>
      <c r="AE27" s="484"/>
      <c r="AF27" s="484"/>
    </row>
    <row r="28" spans="2:34" ht="21" customHeight="1" thickBot="1" x14ac:dyDescent="0.25">
      <c r="B28" s="863" t="s">
        <v>229</v>
      </c>
      <c r="C28" s="864"/>
      <c r="D28" s="864"/>
      <c r="E28" s="864"/>
      <c r="F28" s="864"/>
      <c r="G28" s="864"/>
      <c r="H28" s="455"/>
      <c r="I28" s="456" t="s">
        <v>189</v>
      </c>
      <c r="J28" s="485" t="str">
        <f>IF(H28&gt;0,T28*P28," ")</f>
        <v xml:space="preserve"> </v>
      </c>
      <c r="K28" s="457" t="s">
        <v>190</v>
      </c>
      <c r="L28" s="458"/>
      <c r="M28" s="457" t="s">
        <v>132</v>
      </c>
      <c r="N28" s="485" t="str">
        <f>IF(L28&gt;0,L28*J28," ")</f>
        <v xml:space="preserve"> </v>
      </c>
      <c r="O28" s="459" t="s">
        <v>191</v>
      </c>
      <c r="P28" s="460" t="str">
        <f>IF(H28&gt;0,7.43/L28," ")</f>
        <v xml:space="preserve"> </v>
      </c>
      <c r="Q28" s="459" t="s">
        <v>192</v>
      </c>
      <c r="R28" s="461" t="str">
        <f>IF(H28&gt;0,P28/H28," ")</f>
        <v xml:space="preserve"> </v>
      </c>
      <c r="S28" s="491" t="s">
        <v>232</v>
      </c>
      <c r="T28" s="462"/>
      <c r="U28" s="459" t="s">
        <v>193</v>
      </c>
      <c r="V28" s="463" t="str">
        <f>IF(H28&gt;0,J28/D26," ")</f>
        <v xml:space="preserve"> </v>
      </c>
      <c r="W28" s="457" t="s">
        <v>194</v>
      </c>
      <c r="X28" s="464" t="str">
        <f>IF(T28&gt;0,N28/D26," ")</f>
        <v xml:space="preserve"> </v>
      </c>
      <c r="Y28" s="459" t="s">
        <v>195</v>
      </c>
      <c r="Z28" s="486" t="str">
        <f>IF(T28&gt;0,T28/D26," ")</f>
        <v xml:space="preserve"> </v>
      </c>
      <c r="AA28" s="465" t="s">
        <v>81</v>
      </c>
      <c r="AB28" s="250"/>
      <c r="AC28" s="484"/>
      <c r="AD28" s="484"/>
      <c r="AE28" s="484"/>
      <c r="AF28" s="484"/>
    </row>
    <row r="29" spans="2:34" ht="12" customHeight="1" thickBot="1" x14ac:dyDescent="0.25"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51"/>
      <c r="Y29" s="252"/>
      <c r="Z29" s="245"/>
      <c r="AA29" s="245"/>
      <c r="AB29" s="878" t="s">
        <v>176</v>
      </c>
      <c r="AC29" s="879"/>
      <c r="AD29" s="879"/>
      <c r="AE29" s="879"/>
      <c r="AF29" s="880"/>
    </row>
    <row r="30" spans="2:34" ht="18.75" customHeight="1" thickBot="1" x14ac:dyDescent="0.25">
      <c r="B30" s="873"/>
      <c r="C30" s="874"/>
      <c r="D30" s="874"/>
      <c r="E30" s="874"/>
      <c r="F30" s="867" t="s">
        <v>227</v>
      </c>
      <c r="G30" s="867"/>
      <c r="H30" s="868"/>
      <c r="I30" s="869"/>
      <c r="J30" s="875" t="s">
        <v>178</v>
      </c>
      <c r="K30" s="867"/>
      <c r="L30" s="874" t="s">
        <v>226</v>
      </c>
      <c r="M30" s="874"/>
      <c r="N30" s="874"/>
      <c r="O30" s="870" t="s">
        <v>228</v>
      </c>
      <c r="P30" s="871"/>
      <c r="Q30" s="871"/>
      <c r="R30" s="871"/>
      <c r="S30" s="871"/>
      <c r="T30" s="871"/>
      <c r="U30" s="872"/>
      <c r="V30" s="872"/>
      <c r="W30" s="493" t="s">
        <v>193</v>
      </c>
      <c r="X30" s="867" t="s">
        <v>181</v>
      </c>
      <c r="Y30" s="867"/>
      <c r="Z30" s="867"/>
      <c r="AA30" s="494"/>
      <c r="AB30" s="293"/>
      <c r="AC30" s="876" t="s">
        <v>182</v>
      </c>
      <c r="AD30" s="876" t="s">
        <v>183</v>
      </c>
      <c r="AE30" s="876" t="s">
        <v>184</v>
      </c>
      <c r="AF30" s="876" t="s">
        <v>185</v>
      </c>
    </row>
    <row r="31" spans="2:34" ht="3.75" customHeight="1" thickBot="1" x14ac:dyDescent="0.25">
      <c r="B31" s="495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7"/>
      <c r="AB31" s="294"/>
      <c r="AC31" s="877"/>
      <c r="AD31" s="877"/>
      <c r="AE31" s="877"/>
      <c r="AF31" s="877"/>
    </row>
    <row r="32" spans="2:34" ht="26.25" customHeight="1" x14ac:dyDescent="0.2">
      <c r="B32" s="267" t="s">
        <v>186</v>
      </c>
      <c r="C32" s="275"/>
      <c r="D32" s="276"/>
      <c r="E32" s="268" t="s">
        <v>187</v>
      </c>
      <c r="F32" s="429"/>
      <c r="G32" s="269" t="s">
        <v>197</v>
      </c>
      <c r="H32" s="285"/>
      <c r="I32" s="270" t="s">
        <v>189</v>
      </c>
      <c r="J32" s="451" t="str">
        <f>IF(F32&gt;0,T32*P32," ")</f>
        <v xml:space="preserve"> </v>
      </c>
      <c r="K32" s="269" t="s">
        <v>190</v>
      </c>
      <c r="L32" s="288"/>
      <c r="M32" s="269" t="s">
        <v>132</v>
      </c>
      <c r="N32" s="440" t="str">
        <f>IF(F32&gt;0,J32*L32," ")</f>
        <v xml:space="preserve"> </v>
      </c>
      <c r="O32" s="432" t="s">
        <v>191</v>
      </c>
      <c r="P32" s="437" t="str">
        <f>IF(L32&gt;0,7.43/L32," ")</f>
        <v xml:space="preserve"> </v>
      </c>
      <c r="Q32" s="432" t="s">
        <v>192</v>
      </c>
      <c r="R32" s="489" t="str">
        <f>IF(F32&gt;0,T32/F32," ")</f>
        <v xml:space="preserve"> </v>
      </c>
      <c r="S32" s="490" t="s">
        <v>232</v>
      </c>
      <c r="T32" s="397" t="str">
        <f>IF(F32&gt;0.01,T48/F48*F32," ")</f>
        <v xml:space="preserve"> </v>
      </c>
      <c r="U32" s="269" t="s">
        <v>193</v>
      </c>
      <c r="V32" s="440" t="str">
        <f>IF(F32&gt;0,J32/D32," ")</f>
        <v xml:space="preserve"> </v>
      </c>
      <c r="W32" s="432" t="s">
        <v>194</v>
      </c>
      <c r="X32" s="440" t="str">
        <f>IF(L32&gt;0,N32/D32," ")</f>
        <v xml:space="preserve"> </v>
      </c>
      <c r="Y32" s="432" t="s">
        <v>195</v>
      </c>
      <c r="Z32" s="404" t="str">
        <f>IF(L32&gt;0,X32/7.43," ")</f>
        <v xml:space="preserve"> </v>
      </c>
      <c r="AA32" s="271" t="s">
        <v>81</v>
      </c>
      <c r="AB32" s="295"/>
      <c r="AC32" s="296"/>
      <c r="AD32" s="297"/>
      <c r="AE32" s="469" t="str">
        <f>IF(AD32&gt;0,AD32-AC32," ")</f>
        <v xml:space="preserve"> </v>
      </c>
      <c r="AF32" s="470" t="str">
        <f>IF(AD32&gt;0,AE32/D32," ")</f>
        <v xml:space="preserve"> </v>
      </c>
      <c r="AH32" s="445" t="str">
        <f>IF(F32&gt;0,J32/H32," ")</f>
        <v xml:space="preserve"> </v>
      </c>
    </row>
    <row r="33" spans="2:34" ht="26.25" customHeight="1" x14ac:dyDescent="0.2">
      <c r="B33" s="272" t="s">
        <v>186</v>
      </c>
      <c r="C33" s="277"/>
      <c r="D33" s="278"/>
      <c r="E33" s="273" t="str">
        <f>IF(D33&gt;0,E32," ")</f>
        <v xml:space="preserve"> </v>
      </c>
      <c r="F33" s="430"/>
      <c r="G33" s="273" t="str">
        <f>IF(F33&gt;0,G32," ")</f>
        <v xml:space="preserve"> </v>
      </c>
      <c r="H33" s="286" t="str">
        <f>IF(F33&gt;0,H32," ")</f>
        <v xml:space="preserve"> </v>
      </c>
      <c r="I33" s="273" t="str">
        <f>IF(F33&gt;0,I32," ")</f>
        <v xml:space="preserve"> </v>
      </c>
      <c r="J33" s="451" t="str">
        <f>IF(F33&gt;0,T33*P33," ")</f>
        <v xml:space="preserve"> </v>
      </c>
      <c r="K33" s="273" t="str">
        <f>IF(F33&gt;0,K32," ")</f>
        <v xml:space="preserve"> </v>
      </c>
      <c r="L33" s="289" t="str">
        <f>IF(F33&gt;0,L32," ")</f>
        <v xml:space="preserve"> </v>
      </c>
      <c r="M33" s="273" t="str">
        <f>IF(F33&gt;0,M32," ")</f>
        <v xml:space="preserve"> </v>
      </c>
      <c r="N33" s="441" t="str">
        <f>IF(F33&gt;0,J33*L33," ")</f>
        <v xml:space="preserve"> </v>
      </c>
      <c r="O33" s="433" t="str">
        <f>IF(F33&gt;0,O32," ")</f>
        <v xml:space="preserve"> </v>
      </c>
      <c r="P33" s="438" t="str">
        <f>IF(F33&gt;0,7.43/L33," ")</f>
        <v xml:space="preserve"> </v>
      </c>
      <c r="Q33" s="433" t="str">
        <f>IF(F33&gt;0,Q32," ")</f>
        <v xml:space="preserve"> </v>
      </c>
      <c r="R33" s="435" t="str">
        <f t="shared" ref="R33:R47" si="25">IF(F33&gt;0,T33/F33," ")</f>
        <v xml:space="preserve"> </v>
      </c>
      <c r="S33" s="487" t="str">
        <f>IF(F33&gt;0,S32," ")</f>
        <v xml:space="preserve"> </v>
      </c>
      <c r="T33" s="397" t="str">
        <f>IF(F33&gt;0.01,T48/F48*F33," ")</f>
        <v xml:space="preserve"> </v>
      </c>
      <c r="U33" s="273" t="str">
        <f>IF(F33&gt;0,U32," ")</f>
        <v xml:space="preserve"> </v>
      </c>
      <c r="V33" s="441" t="str">
        <f>IF(F33&gt;0,J33/D33," ")</f>
        <v xml:space="preserve"> </v>
      </c>
      <c r="W33" s="433" t="str">
        <f>IF(F33&gt;0,W32," ")</f>
        <v xml:space="preserve"> </v>
      </c>
      <c r="X33" s="441" t="str">
        <f>IF(F33&gt;0,N33/D33," ")</f>
        <v xml:space="preserve"> </v>
      </c>
      <c r="Y33" s="433" t="str">
        <f>IF(F33&gt;0,Y32," ")</f>
        <v xml:space="preserve"> </v>
      </c>
      <c r="Z33" s="405" t="str">
        <f>IF(F33&gt;0,X33/7.43," ")</f>
        <v xml:space="preserve"> </v>
      </c>
      <c r="AA33" s="425" t="str">
        <f>IF(F33&gt;0,AA32," ")</f>
        <v xml:space="preserve"> </v>
      </c>
      <c r="AB33" s="298"/>
      <c r="AC33" s="299"/>
      <c r="AD33" s="300"/>
      <c r="AE33" s="474" t="str">
        <f>IF(AD33&gt;0,AD33-AC33," ")</f>
        <v xml:space="preserve"> </v>
      </c>
      <c r="AF33" s="475" t="str">
        <f t="shared" ref="AF33:AF47" si="26">IF(AD33&gt;0,AE33/D33," ")</f>
        <v xml:space="preserve"> </v>
      </c>
      <c r="AH33" s="445" t="str">
        <f t="shared" ref="AH33:AH47" si="27">IF(F33&gt;0,J33/H33," ")</f>
        <v xml:space="preserve"> </v>
      </c>
    </row>
    <row r="34" spans="2:34" ht="26.25" customHeight="1" x14ac:dyDescent="0.2">
      <c r="B34" s="272" t="s">
        <v>186</v>
      </c>
      <c r="C34" s="279"/>
      <c r="D34" s="278"/>
      <c r="E34" s="273" t="str">
        <f>IF(D34&gt;0,E32," ")</f>
        <v xml:space="preserve"> </v>
      </c>
      <c r="F34" s="430"/>
      <c r="G34" s="273" t="str">
        <f>IF(F34&gt;0,G32," ")</f>
        <v xml:space="preserve"> </v>
      </c>
      <c r="H34" s="286" t="str">
        <f t="shared" ref="H34:H47" si="28">IF(F34&gt;0,H33," ")</f>
        <v xml:space="preserve"> </v>
      </c>
      <c r="I34" s="273" t="str">
        <f t="shared" ref="I34:I47" si="29">IF(F34&gt;0,I33," ")</f>
        <v xml:space="preserve"> </v>
      </c>
      <c r="J34" s="451" t="str">
        <f t="shared" ref="J34:J47" si="30">IF(F34&gt;0,T34*P34," ")</f>
        <v xml:space="preserve"> </v>
      </c>
      <c r="K34" s="273" t="str">
        <f t="shared" ref="K34:K47" si="31">IF(F34&gt;0,K33," ")</f>
        <v xml:space="preserve"> </v>
      </c>
      <c r="L34" s="289" t="str">
        <f t="shared" ref="L34:L47" si="32">IF(F34&gt;0,L33," ")</f>
        <v xml:space="preserve"> </v>
      </c>
      <c r="M34" s="273" t="str">
        <f t="shared" ref="M34:M47" si="33">IF(F34&gt;0,M33," ")</f>
        <v xml:space="preserve"> </v>
      </c>
      <c r="N34" s="441" t="str">
        <f t="shared" ref="N34:N47" si="34">IF(F34&gt;0,J34*L34," ")</f>
        <v xml:space="preserve"> </v>
      </c>
      <c r="O34" s="433" t="str">
        <f t="shared" ref="O34:O47" si="35">IF(F34&gt;0,O33," ")</f>
        <v xml:space="preserve"> </v>
      </c>
      <c r="P34" s="438" t="str">
        <f t="shared" ref="P34:P47" si="36">IF(F34&gt;0,7.43/L34," ")</f>
        <v xml:space="preserve"> </v>
      </c>
      <c r="Q34" s="433" t="str">
        <f t="shared" ref="Q34:Q47" si="37">IF(F34&gt;0,Q33," ")</f>
        <v xml:space="preserve"> </v>
      </c>
      <c r="R34" s="435" t="str">
        <f t="shared" si="25"/>
        <v xml:space="preserve"> </v>
      </c>
      <c r="S34" s="487" t="str">
        <f t="shared" ref="S34:S47" si="38">IF(F34&gt;0,S33," ")</f>
        <v xml:space="preserve"> </v>
      </c>
      <c r="T34" s="397" t="str">
        <f>IF(F34&gt;0.01,T48/F48*F34," ")</f>
        <v xml:space="preserve"> </v>
      </c>
      <c r="U34" s="273" t="str">
        <f t="shared" ref="U34:U47" si="39">IF(F34&gt;0,U33," ")</f>
        <v xml:space="preserve"> </v>
      </c>
      <c r="V34" s="441" t="str">
        <f t="shared" ref="V34:V47" si="40">IF(F34&gt;0,J34/D34," ")</f>
        <v xml:space="preserve"> </v>
      </c>
      <c r="W34" s="433" t="str">
        <f t="shared" ref="W34:W47" si="41">IF(F34&gt;0,W33," ")</f>
        <v xml:space="preserve"> </v>
      </c>
      <c r="X34" s="441" t="str">
        <f t="shared" ref="X34:X47" si="42">IF(F34&gt;0,N34/D34," ")</f>
        <v xml:space="preserve"> </v>
      </c>
      <c r="Y34" s="433" t="str">
        <f t="shared" ref="Y34:Y47" si="43">IF(F34&gt;0,Y33," ")</f>
        <v xml:space="preserve"> </v>
      </c>
      <c r="Z34" s="405" t="str">
        <f t="shared" ref="Z34:Z47" si="44">IF(F34&gt;0,X34/7.43," ")</f>
        <v xml:space="preserve"> </v>
      </c>
      <c r="AA34" s="425" t="str">
        <f t="shared" ref="AA34:AA47" si="45">IF(F34&gt;0,AA33," ")</f>
        <v xml:space="preserve"> </v>
      </c>
      <c r="AB34" s="298"/>
      <c r="AC34" s="299"/>
      <c r="AD34" s="300"/>
      <c r="AE34" s="474" t="str">
        <f t="shared" ref="AE34:AE47" si="46">IF(AD34&gt;0,AD34-AC34," ")</f>
        <v xml:space="preserve"> </v>
      </c>
      <c r="AF34" s="475" t="str">
        <f t="shared" si="26"/>
        <v xml:space="preserve"> </v>
      </c>
      <c r="AH34" s="445" t="str">
        <f t="shared" si="27"/>
        <v xml:space="preserve"> </v>
      </c>
    </row>
    <row r="35" spans="2:34" ht="26.25" customHeight="1" x14ac:dyDescent="0.2">
      <c r="B35" s="272" t="s">
        <v>186</v>
      </c>
      <c r="C35" s="279"/>
      <c r="D35" s="278"/>
      <c r="E35" s="273" t="str">
        <f>IF(D35&gt;0,E32," ")</f>
        <v xml:space="preserve"> </v>
      </c>
      <c r="F35" s="430"/>
      <c r="G35" s="273" t="str">
        <f>IF(F35&gt;0,G32," ")</f>
        <v xml:space="preserve"> </v>
      </c>
      <c r="H35" s="286" t="str">
        <f t="shared" si="28"/>
        <v xml:space="preserve"> </v>
      </c>
      <c r="I35" s="273" t="str">
        <f t="shared" si="29"/>
        <v xml:space="preserve"> </v>
      </c>
      <c r="J35" s="451" t="str">
        <f t="shared" si="30"/>
        <v xml:space="preserve"> </v>
      </c>
      <c r="K35" s="273" t="str">
        <f t="shared" si="31"/>
        <v xml:space="preserve"> </v>
      </c>
      <c r="L35" s="289" t="str">
        <f t="shared" si="32"/>
        <v xml:space="preserve"> </v>
      </c>
      <c r="M35" s="273" t="str">
        <f t="shared" si="33"/>
        <v xml:space="preserve"> </v>
      </c>
      <c r="N35" s="441" t="str">
        <f t="shared" si="34"/>
        <v xml:space="preserve"> </v>
      </c>
      <c r="O35" s="433" t="str">
        <f t="shared" si="35"/>
        <v xml:space="preserve"> </v>
      </c>
      <c r="P35" s="438" t="str">
        <f t="shared" si="36"/>
        <v xml:space="preserve"> </v>
      </c>
      <c r="Q35" s="433" t="str">
        <f t="shared" si="37"/>
        <v xml:space="preserve"> </v>
      </c>
      <c r="R35" s="435" t="str">
        <f t="shared" si="25"/>
        <v xml:space="preserve"> </v>
      </c>
      <c r="S35" s="487" t="str">
        <f t="shared" si="38"/>
        <v xml:space="preserve"> </v>
      </c>
      <c r="T35" s="397" t="str">
        <f>IF(F35&gt;0.01,T48/F48*F35," ")</f>
        <v xml:space="preserve"> </v>
      </c>
      <c r="U35" s="273" t="str">
        <f t="shared" si="39"/>
        <v xml:space="preserve"> </v>
      </c>
      <c r="V35" s="441" t="str">
        <f t="shared" si="40"/>
        <v xml:space="preserve"> </v>
      </c>
      <c r="W35" s="433" t="str">
        <f t="shared" si="41"/>
        <v xml:space="preserve"> </v>
      </c>
      <c r="X35" s="441" t="str">
        <f t="shared" si="42"/>
        <v xml:space="preserve"> </v>
      </c>
      <c r="Y35" s="433" t="str">
        <f t="shared" si="43"/>
        <v xml:space="preserve"> </v>
      </c>
      <c r="Z35" s="405" t="str">
        <f t="shared" si="44"/>
        <v xml:space="preserve"> </v>
      </c>
      <c r="AA35" s="425" t="str">
        <f t="shared" si="45"/>
        <v xml:space="preserve"> </v>
      </c>
      <c r="AB35" s="298"/>
      <c r="AC35" s="299"/>
      <c r="AD35" s="300"/>
      <c r="AE35" s="474" t="str">
        <f t="shared" si="46"/>
        <v xml:space="preserve"> </v>
      </c>
      <c r="AF35" s="475" t="str">
        <f t="shared" si="26"/>
        <v xml:space="preserve"> </v>
      </c>
      <c r="AH35" s="445" t="str">
        <f t="shared" si="27"/>
        <v xml:space="preserve"> </v>
      </c>
    </row>
    <row r="36" spans="2:34" ht="26.25" customHeight="1" x14ac:dyDescent="0.2">
      <c r="B36" s="272" t="s">
        <v>186</v>
      </c>
      <c r="C36" s="277"/>
      <c r="D36" s="278"/>
      <c r="E36" s="273" t="str">
        <f>IF(D36&gt;0,E32," ")</f>
        <v xml:space="preserve"> </v>
      </c>
      <c r="F36" s="430"/>
      <c r="G36" s="273" t="str">
        <f>IF(F36&gt;0,G32," ")</f>
        <v xml:space="preserve"> </v>
      </c>
      <c r="H36" s="286" t="str">
        <f t="shared" si="28"/>
        <v xml:space="preserve"> </v>
      </c>
      <c r="I36" s="273" t="str">
        <f t="shared" si="29"/>
        <v xml:space="preserve"> </v>
      </c>
      <c r="J36" s="451" t="str">
        <f t="shared" si="30"/>
        <v xml:space="preserve"> </v>
      </c>
      <c r="K36" s="273" t="str">
        <f t="shared" si="31"/>
        <v xml:space="preserve"> </v>
      </c>
      <c r="L36" s="289" t="str">
        <f t="shared" si="32"/>
        <v xml:space="preserve"> </v>
      </c>
      <c r="M36" s="273" t="str">
        <f t="shared" si="33"/>
        <v xml:space="preserve"> </v>
      </c>
      <c r="N36" s="441" t="str">
        <f t="shared" si="34"/>
        <v xml:space="preserve"> </v>
      </c>
      <c r="O36" s="433" t="str">
        <f t="shared" si="35"/>
        <v xml:space="preserve"> </v>
      </c>
      <c r="P36" s="438" t="str">
        <f t="shared" si="36"/>
        <v xml:space="preserve"> </v>
      </c>
      <c r="Q36" s="433" t="str">
        <f t="shared" si="37"/>
        <v xml:space="preserve"> </v>
      </c>
      <c r="R36" s="435" t="str">
        <f t="shared" si="25"/>
        <v xml:space="preserve"> </v>
      </c>
      <c r="S36" s="487" t="str">
        <f t="shared" si="38"/>
        <v xml:space="preserve"> </v>
      </c>
      <c r="T36" s="397" t="str">
        <f>IF(F36&gt;0.01,T48/F48*F36," ")</f>
        <v xml:space="preserve"> </v>
      </c>
      <c r="U36" s="273" t="str">
        <f t="shared" si="39"/>
        <v xml:space="preserve"> </v>
      </c>
      <c r="V36" s="441" t="str">
        <f t="shared" si="40"/>
        <v xml:space="preserve"> </v>
      </c>
      <c r="W36" s="433" t="str">
        <f t="shared" si="41"/>
        <v xml:space="preserve"> </v>
      </c>
      <c r="X36" s="441" t="str">
        <f t="shared" si="42"/>
        <v xml:space="preserve"> </v>
      </c>
      <c r="Y36" s="433" t="str">
        <f t="shared" si="43"/>
        <v xml:space="preserve"> </v>
      </c>
      <c r="Z36" s="405" t="str">
        <f t="shared" si="44"/>
        <v xml:space="preserve"> </v>
      </c>
      <c r="AA36" s="425" t="str">
        <f t="shared" si="45"/>
        <v xml:space="preserve"> </v>
      </c>
      <c r="AB36" s="298"/>
      <c r="AC36" s="299"/>
      <c r="AD36" s="300"/>
      <c r="AE36" s="474" t="str">
        <f t="shared" si="46"/>
        <v xml:space="preserve"> </v>
      </c>
      <c r="AF36" s="475" t="str">
        <f t="shared" si="26"/>
        <v xml:space="preserve"> </v>
      </c>
      <c r="AH36" s="445" t="str">
        <f t="shared" si="27"/>
        <v xml:space="preserve"> </v>
      </c>
    </row>
    <row r="37" spans="2:34" ht="26.25" customHeight="1" x14ac:dyDescent="0.2">
      <c r="B37" s="272" t="s">
        <v>186</v>
      </c>
      <c r="C37" s="279"/>
      <c r="D37" s="278"/>
      <c r="E37" s="273" t="str">
        <f>IF(D37&gt;0,E32," ")</f>
        <v xml:space="preserve"> </v>
      </c>
      <c r="F37" s="430"/>
      <c r="G37" s="273" t="str">
        <f>IF(F37&gt;0,G32," ")</f>
        <v xml:space="preserve"> </v>
      </c>
      <c r="H37" s="286" t="str">
        <f t="shared" si="28"/>
        <v xml:space="preserve"> </v>
      </c>
      <c r="I37" s="273" t="str">
        <f t="shared" si="29"/>
        <v xml:space="preserve"> </v>
      </c>
      <c r="J37" s="451" t="str">
        <f t="shared" si="30"/>
        <v xml:space="preserve"> </v>
      </c>
      <c r="K37" s="273" t="str">
        <f t="shared" si="31"/>
        <v xml:space="preserve"> </v>
      </c>
      <c r="L37" s="289" t="str">
        <f t="shared" si="32"/>
        <v xml:space="preserve"> </v>
      </c>
      <c r="M37" s="273" t="str">
        <f t="shared" si="33"/>
        <v xml:space="preserve"> </v>
      </c>
      <c r="N37" s="441" t="str">
        <f t="shared" si="34"/>
        <v xml:space="preserve"> </v>
      </c>
      <c r="O37" s="433" t="str">
        <f t="shared" si="35"/>
        <v xml:space="preserve"> </v>
      </c>
      <c r="P37" s="438" t="str">
        <f t="shared" si="36"/>
        <v xml:space="preserve"> </v>
      </c>
      <c r="Q37" s="433" t="str">
        <f t="shared" si="37"/>
        <v xml:space="preserve"> </v>
      </c>
      <c r="R37" s="435" t="str">
        <f t="shared" si="25"/>
        <v xml:space="preserve"> </v>
      </c>
      <c r="S37" s="487" t="str">
        <f t="shared" si="38"/>
        <v xml:space="preserve"> </v>
      </c>
      <c r="T37" s="397" t="str">
        <f>IF(F37&gt;0.01,T48/F48*F37," ")</f>
        <v xml:space="preserve"> </v>
      </c>
      <c r="U37" s="273" t="str">
        <f t="shared" si="39"/>
        <v xml:space="preserve"> </v>
      </c>
      <c r="V37" s="441" t="str">
        <f t="shared" si="40"/>
        <v xml:space="preserve"> </v>
      </c>
      <c r="W37" s="433" t="str">
        <f t="shared" si="41"/>
        <v xml:space="preserve"> </v>
      </c>
      <c r="X37" s="441" t="str">
        <f t="shared" si="42"/>
        <v xml:space="preserve"> </v>
      </c>
      <c r="Y37" s="433" t="str">
        <f t="shared" si="43"/>
        <v xml:space="preserve"> </v>
      </c>
      <c r="Z37" s="405" t="str">
        <f t="shared" si="44"/>
        <v xml:space="preserve"> </v>
      </c>
      <c r="AA37" s="425" t="str">
        <f t="shared" si="45"/>
        <v xml:space="preserve"> </v>
      </c>
      <c r="AB37" s="298"/>
      <c r="AC37" s="299"/>
      <c r="AD37" s="300"/>
      <c r="AE37" s="474" t="str">
        <f t="shared" si="46"/>
        <v xml:space="preserve"> </v>
      </c>
      <c r="AF37" s="475" t="str">
        <f t="shared" si="26"/>
        <v xml:space="preserve"> </v>
      </c>
      <c r="AH37" s="445" t="str">
        <f t="shared" si="27"/>
        <v xml:space="preserve"> </v>
      </c>
    </row>
    <row r="38" spans="2:34" ht="26.25" customHeight="1" x14ac:dyDescent="0.2">
      <c r="B38" s="272" t="s">
        <v>186</v>
      </c>
      <c r="C38" s="279"/>
      <c r="D38" s="278"/>
      <c r="E38" s="273" t="str">
        <f>IF(D38&gt;0,E32," ")</f>
        <v xml:space="preserve"> </v>
      </c>
      <c r="F38" s="430"/>
      <c r="G38" s="273" t="str">
        <f>IF(F38&gt;0,G32," ")</f>
        <v xml:space="preserve"> </v>
      </c>
      <c r="H38" s="286" t="str">
        <f t="shared" si="28"/>
        <v xml:space="preserve"> </v>
      </c>
      <c r="I38" s="273" t="str">
        <f t="shared" si="29"/>
        <v xml:space="preserve"> </v>
      </c>
      <c r="J38" s="451" t="str">
        <f t="shared" si="30"/>
        <v xml:space="preserve"> </v>
      </c>
      <c r="K38" s="273" t="str">
        <f t="shared" si="31"/>
        <v xml:space="preserve"> </v>
      </c>
      <c r="L38" s="289" t="str">
        <f t="shared" si="32"/>
        <v xml:space="preserve"> </v>
      </c>
      <c r="M38" s="273" t="str">
        <f t="shared" si="33"/>
        <v xml:space="preserve"> </v>
      </c>
      <c r="N38" s="441" t="str">
        <f t="shared" si="34"/>
        <v xml:space="preserve"> </v>
      </c>
      <c r="O38" s="433" t="str">
        <f t="shared" si="35"/>
        <v xml:space="preserve"> </v>
      </c>
      <c r="P38" s="438" t="str">
        <f t="shared" si="36"/>
        <v xml:space="preserve"> </v>
      </c>
      <c r="Q38" s="433" t="str">
        <f t="shared" si="37"/>
        <v xml:space="preserve"> </v>
      </c>
      <c r="R38" s="435" t="str">
        <f t="shared" si="25"/>
        <v xml:space="preserve"> </v>
      </c>
      <c r="S38" s="487" t="str">
        <f t="shared" si="38"/>
        <v xml:space="preserve"> </v>
      </c>
      <c r="T38" s="397" t="str">
        <f>IF(F38&gt;0.01,T48/F48*F38," ")</f>
        <v xml:space="preserve"> </v>
      </c>
      <c r="U38" s="273" t="str">
        <f t="shared" si="39"/>
        <v xml:space="preserve"> </v>
      </c>
      <c r="V38" s="441" t="str">
        <f t="shared" si="40"/>
        <v xml:space="preserve"> </v>
      </c>
      <c r="W38" s="433" t="str">
        <f t="shared" si="41"/>
        <v xml:space="preserve"> </v>
      </c>
      <c r="X38" s="441" t="str">
        <f t="shared" si="42"/>
        <v xml:space="preserve"> </v>
      </c>
      <c r="Y38" s="433" t="str">
        <f t="shared" si="43"/>
        <v xml:space="preserve"> </v>
      </c>
      <c r="Z38" s="405" t="str">
        <f t="shared" si="44"/>
        <v xml:space="preserve"> </v>
      </c>
      <c r="AA38" s="425" t="str">
        <f t="shared" si="45"/>
        <v xml:space="preserve"> </v>
      </c>
      <c r="AB38" s="298"/>
      <c r="AC38" s="299"/>
      <c r="AD38" s="300"/>
      <c r="AE38" s="474" t="str">
        <f t="shared" si="46"/>
        <v xml:space="preserve"> </v>
      </c>
      <c r="AF38" s="475" t="str">
        <f t="shared" si="26"/>
        <v xml:space="preserve"> </v>
      </c>
      <c r="AH38" s="445" t="str">
        <f t="shared" si="27"/>
        <v xml:space="preserve"> </v>
      </c>
    </row>
    <row r="39" spans="2:34" ht="26.25" customHeight="1" x14ac:dyDescent="0.2">
      <c r="B39" s="272" t="s">
        <v>186</v>
      </c>
      <c r="C39" s="279"/>
      <c r="D39" s="278"/>
      <c r="E39" s="273" t="str">
        <f>IF(D39&gt;0,E32," ")</f>
        <v xml:space="preserve"> </v>
      </c>
      <c r="F39" s="430"/>
      <c r="G39" s="273" t="str">
        <f>IF(F39&gt;0,G32," ")</f>
        <v xml:space="preserve"> </v>
      </c>
      <c r="H39" s="286" t="str">
        <f t="shared" si="28"/>
        <v xml:space="preserve"> </v>
      </c>
      <c r="I39" s="273" t="str">
        <f t="shared" si="29"/>
        <v xml:space="preserve"> </v>
      </c>
      <c r="J39" s="451" t="str">
        <f t="shared" si="30"/>
        <v xml:space="preserve"> </v>
      </c>
      <c r="K39" s="273" t="str">
        <f t="shared" si="31"/>
        <v xml:space="preserve"> </v>
      </c>
      <c r="L39" s="289" t="str">
        <f t="shared" si="32"/>
        <v xml:space="preserve"> </v>
      </c>
      <c r="M39" s="273" t="str">
        <f t="shared" si="33"/>
        <v xml:space="preserve"> </v>
      </c>
      <c r="N39" s="441" t="str">
        <f t="shared" si="34"/>
        <v xml:space="preserve"> </v>
      </c>
      <c r="O39" s="433" t="str">
        <f t="shared" si="35"/>
        <v xml:space="preserve"> </v>
      </c>
      <c r="P39" s="438" t="str">
        <f t="shared" si="36"/>
        <v xml:space="preserve"> </v>
      </c>
      <c r="Q39" s="433" t="str">
        <f t="shared" si="37"/>
        <v xml:space="preserve"> </v>
      </c>
      <c r="R39" s="435" t="str">
        <f t="shared" si="25"/>
        <v xml:space="preserve"> </v>
      </c>
      <c r="S39" s="487" t="str">
        <f t="shared" si="38"/>
        <v xml:space="preserve"> </v>
      </c>
      <c r="T39" s="397" t="str">
        <f>IF(F39&gt;0.01,T48/F48*F39," ")</f>
        <v xml:space="preserve"> </v>
      </c>
      <c r="U39" s="273" t="str">
        <f t="shared" si="39"/>
        <v xml:space="preserve"> </v>
      </c>
      <c r="V39" s="441" t="str">
        <f t="shared" si="40"/>
        <v xml:space="preserve"> </v>
      </c>
      <c r="W39" s="433" t="str">
        <f t="shared" si="41"/>
        <v xml:space="preserve"> </v>
      </c>
      <c r="X39" s="441" t="str">
        <f t="shared" si="42"/>
        <v xml:space="preserve"> </v>
      </c>
      <c r="Y39" s="433" t="str">
        <f t="shared" si="43"/>
        <v xml:space="preserve"> </v>
      </c>
      <c r="Z39" s="405" t="str">
        <f t="shared" si="44"/>
        <v xml:space="preserve"> </v>
      </c>
      <c r="AA39" s="425" t="str">
        <f t="shared" si="45"/>
        <v xml:space="preserve"> </v>
      </c>
      <c r="AB39" s="298"/>
      <c r="AC39" s="299"/>
      <c r="AD39" s="300"/>
      <c r="AE39" s="474" t="str">
        <f t="shared" si="46"/>
        <v xml:space="preserve"> </v>
      </c>
      <c r="AF39" s="475" t="str">
        <f t="shared" si="26"/>
        <v xml:space="preserve"> </v>
      </c>
      <c r="AH39" s="445" t="str">
        <f t="shared" si="27"/>
        <v xml:space="preserve"> </v>
      </c>
    </row>
    <row r="40" spans="2:34" ht="26.25" customHeight="1" x14ac:dyDescent="0.2">
      <c r="B40" s="272" t="s">
        <v>186</v>
      </c>
      <c r="C40" s="279"/>
      <c r="D40" s="278"/>
      <c r="E40" s="273" t="str">
        <f>IF(D40&gt;0,E32," ")</f>
        <v xml:space="preserve"> </v>
      </c>
      <c r="F40" s="430"/>
      <c r="G40" s="273" t="str">
        <f>IF(F40&gt;0,G32," ")</f>
        <v xml:space="preserve"> </v>
      </c>
      <c r="H40" s="286" t="str">
        <f t="shared" si="28"/>
        <v xml:space="preserve"> </v>
      </c>
      <c r="I40" s="273" t="str">
        <f t="shared" si="29"/>
        <v xml:space="preserve"> </v>
      </c>
      <c r="J40" s="451" t="str">
        <f t="shared" si="30"/>
        <v xml:space="preserve"> </v>
      </c>
      <c r="K40" s="273" t="str">
        <f t="shared" si="31"/>
        <v xml:space="preserve"> </v>
      </c>
      <c r="L40" s="289" t="str">
        <f t="shared" si="32"/>
        <v xml:space="preserve"> </v>
      </c>
      <c r="M40" s="273" t="str">
        <f t="shared" si="33"/>
        <v xml:space="preserve"> </v>
      </c>
      <c r="N40" s="441" t="str">
        <f t="shared" si="34"/>
        <v xml:space="preserve"> </v>
      </c>
      <c r="O40" s="433" t="str">
        <f t="shared" si="35"/>
        <v xml:space="preserve"> </v>
      </c>
      <c r="P40" s="438" t="str">
        <f t="shared" si="36"/>
        <v xml:space="preserve"> </v>
      </c>
      <c r="Q40" s="433" t="str">
        <f t="shared" si="37"/>
        <v xml:space="preserve"> </v>
      </c>
      <c r="R40" s="435" t="str">
        <f t="shared" si="25"/>
        <v xml:space="preserve"> </v>
      </c>
      <c r="S40" s="487" t="str">
        <f t="shared" si="38"/>
        <v xml:space="preserve"> </v>
      </c>
      <c r="T40" s="397" t="str">
        <f>IF(F40&gt;0.01,T48/F48*F40," ")</f>
        <v xml:space="preserve"> </v>
      </c>
      <c r="U40" s="273" t="str">
        <f t="shared" si="39"/>
        <v xml:space="preserve"> </v>
      </c>
      <c r="V40" s="441" t="str">
        <f t="shared" si="40"/>
        <v xml:space="preserve"> </v>
      </c>
      <c r="W40" s="433" t="str">
        <f t="shared" si="41"/>
        <v xml:space="preserve"> </v>
      </c>
      <c r="X40" s="441" t="str">
        <f t="shared" si="42"/>
        <v xml:space="preserve"> </v>
      </c>
      <c r="Y40" s="433" t="str">
        <f t="shared" si="43"/>
        <v xml:space="preserve"> </v>
      </c>
      <c r="Z40" s="405" t="str">
        <f t="shared" si="44"/>
        <v xml:space="preserve"> </v>
      </c>
      <c r="AA40" s="425" t="str">
        <f t="shared" si="45"/>
        <v xml:space="preserve"> </v>
      </c>
      <c r="AB40" s="298"/>
      <c r="AC40" s="299"/>
      <c r="AD40" s="300"/>
      <c r="AE40" s="474" t="str">
        <f t="shared" si="46"/>
        <v xml:space="preserve"> </v>
      </c>
      <c r="AF40" s="475" t="str">
        <f t="shared" si="26"/>
        <v xml:space="preserve"> </v>
      </c>
      <c r="AH40" s="445" t="str">
        <f t="shared" si="27"/>
        <v xml:space="preserve"> </v>
      </c>
    </row>
    <row r="41" spans="2:34" ht="26.25" customHeight="1" x14ac:dyDescent="0.2">
      <c r="B41" s="272" t="s">
        <v>186</v>
      </c>
      <c r="C41" s="277"/>
      <c r="D41" s="278"/>
      <c r="E41" s="273" t="str">
        <f>IF(D41&gt;0,E32," ")</f>
        <v xml:space="preserve"> </v>
      </c>
      <c r="F41" s="430"/>
      <c r="G41" s="273" t="str">
        <f>IF(F41&gt;0,G32," ")</f>
        <v xml:space="preserve"> </v>
      </c>
      <c r="H41" s="286" t="str">
        <f t="shared" si="28"/>
        <v xml:space="preserve"> </v>
      </c>
      <c r="I41" s="273" t="str">
        <f t="shared" si="29"/>
        <v xml:space="preserve"> </v>
      </c>
      <c r="J41" s="451" t="str">
        <f t="shared" si="30"/>
        <v xml:space="preserve"> </v>
      </c>
      <c r="K41" s="273" t="str">
        <f t="shared" si="31"/>
        <v xml:space="preserve"> </v>
      </c>
      <c r="L41" s="289" t="str">
        <f t="shared" si="32"/>
        <v xml:space="preserve"> </v>
      </c>
      <c r="M41" s="273" t="str">
        <f t="shared" si="33"/>
        <v xml:space="preserve"> </v>
      </c>
      <c r="N41" s="441" t="str">
        <f t="shared" si="34"/>
        <v xml:space="preserve"> </v>
      </c>
      <c r="O41" s="433" t="str">
        <f t="shared" si="35"/>
        <v xml:space="preserve"> </v>
      </c>
      <c r="P41" s="438" t="str">
        <f t="shared" si="36"/>
        <v xml:space="preserve"> </v>
      </c>
      <c r="Q41" s="433" t="str">
        <f t="shared" si="37"/>
        <v xml:space="preserve"> </v>
      </c>
      <c r="R41" s="435" t="str">
        <f t="shared" si="25"/>
        <v xml:space="preserve"> </v>
      </c>
      <c r="S41" s="487" t="str">
        <f t="shared" si="38"/>
        <v xml:space="preserve"> </v>
      </c>
      <c r="T41" s="397" t="str">
        <f>IF(F41&gt;0.01,T48/F48*F41," ")</f>
        <v xml:space="preserve"> </v>
      </c>
      <c r="U41" s="273" t="str">
        <f t="shared" si="39"/>
        <v xml:space="preserve"> </v>
      </c>
      <c r="V41" s="441" t="str">
        <f t="shared" si="40"/>
        <v xml:space="preserve"> </v>
      </c>
      <c r="W41" s="433" t="str">
        <f t="shared" si="41"/>
        <v xml:space="preserve"> </v>
      </c>
      <c r="X41" s="441" t="str">
        <f t="shared" si="42"/>
        <v xml:space="preserve"> </v>
      </c>
      <c r="Y41" s="433" t="str">
        <f t="shared" si="43"/>
        <v xml:space="preserve"> </v>
      </c>
      <c r="Z41" s="405" t="str">
        <f t="shared" si="44"/>
        <v xml:space="preserve"> </v>
      </c>
      <c r="AA41" s="425" t="str">
        <f t="shared" si="45"/>
        <v xml:space="preserve"> </v>
      </c>
      <c r="AB41" s="298"/>
      <c r="AC41" s="299"/>
      <c r="AD41" s="300"/>
      <c r="AE41" s="474" t="str">
        <f t="shared" si="46"/>
        <v xml:space="preserve"> </v>
      </c>
      <c r="AF41" s="475" t="str">
        <f t="shared" si="26"/>
        <v xml:space="preserve"> </v>
      </c>
      <c r="AH41" s="445" t="str">
        <f t="shared" si="27"/>
        <v xml:space="preserve"> </v>
      </c>
    </row>
    <row r="42" spans="2:34" ht="26.25" customHeight="1" x14ac:dyDescent="0.2">
      <c r="B42" s="272" t="s">
        <v>186</v>
      </c>
      <c r="C42" s="279"/>
      <c r="D42" s="278"/>
      <c r="E42" s="273" t="str">
        <f>IF(D42&gt;0,E32," ")</f>
        <v xml:space="preserve"> </v>
      </c>
      <c r="F42" s="430"/>
      <c r="G42" s="273" t="str">
        <f>IF(F42&gt;0,G32," ")</f>
        <v xml:space="preserve"> </v>
      </c>
      <c r="H42" s="286" t="str">
        <f t="shared" si="28"/>
        <v xml:space="preserve"> </v>
      </c>
      <c r="I42" s="273" t="str">
        <f t="shared" si="29"/>
        <v xml:space="preserve"> </v>
      </c>
      <c r="J42" s="451" t="str">
        <f t="shared" si="30"/>
        <v xml:space="preserve"> </v>
      </c>
      <c r="K42" s="273" t="str">
        <f t="shared" si="31"/>
        <v xml:space="preserve"> </v>
      </c>
      <c r="L42" s="289" t="str">
        <f t="shared" si="32"/>
        <v xml:space="preserve"> </v>
      </c>
      <c r="M42" s="273" t="str">
        <f t="shared" si="33"/>
        <v xml:space="preserve"> </v>
      </c>
      <c r="N42" s="441" t="str">
        <f t="shared" si="34"/>
        <v xml:space="preserve"> </v>
      </c>
      <c r="O42" s="433" t="str">
        <f t="shared" si="35"/>
        <v xml:space="preserve"> </v>
      </c>
      <c r="P42" s="438" t="str">
        <f t="shared" si="36"/>
        <v xml:space="preserve"> </v>
      </c>
      <c r="Q42" s="433" t="str">
        <f t="shared" si="37"/>
        <v xml:space="preserve"> </v>
      </c>
      <c r="R42" s="435" t="str">
        <f t="shared" si="25"/>
        <v xml:space="preserve"> </v>
      </c>
      <c r="S42" s="487" t="str">
        <f t="shared" si="38"/>
        <v xml:space="preserve"> </v>
      </c>
      <c r="T42" s="397" t="str">
        <f>IF(F42&gt;0.01,T48/F48*F42," ")</f>
        <v xml:space="preserve"> </v>
      </c>
      <c r="U42" s="273" t="str">
        <f t="shared" si="39"/>
        <v xml:space="preserve"> </v>
      </c>
      <c r="V42" s="441" t="str">
        <f t="shared" si="40"/>
        <v xml:space="preserve"> </v>
      </c>
      <c r="W42" s="433" t="str">
        <f t="shared" si="41"/>
        <v xml:space="preserve"> </v>
      </c>
      <c r="X42" s="441" t="str">
        <f t="shared" si="42"/>
        <v xml:space="preserve"> </v>
      </c>
      <c r="Y42" s="433" t="str">
        <f t="shared" si="43"/>
        <v xml:space="preserve"> </v>
      </c>
      <c r="Z42" s="405" t="str">
        <f t="shared" si="44"/>
        <v xml:space="preserve"> </v>
      </c>
      <c r="AA42" s="425" t="str">
        <f t="shared" si="45"/>
        <v xml:space="preserve"> </v>
      </c>
      <c r="AB42" s="298"/>
      <c r="AC42" s="299"/>
      <c r="AD42" s="300"/>
      <c r="AE42" s="474" t="str">
        <f t="shared" si="46"/>
        <v xml:space="preserve"> </v>
      </c>
      <c r="AF42" s="475" t="str">
        <f t="shared" si="26"/>
        <v xml:space="preserve"> </v>
      </c>
      <c r="AH42" s="445" t="str">
        <f t="shared" si="27"/>
        <v xml:space="preserve"> </v>
      </c>
    </row>
    <row r="43" spans="2:34" ht="26.25" customHeight="1" x14ac:dyDescent="0.2">
      <c r="B43" s="272" t="s">
        <v>186</v>
      </c>
      <c r="C43" s="279"/>
      <c r="D43" s="278"/>
      <c r="E43" s="273" t="str">
        <f>IF(D43&gt;0,E32," ")</f>
        <v xml:space="preserve"> </v>
      </c>
      <c r="F43" s="430"/>
      <c r="G43" s="273" t="str">
        <f>IF(F43&gt;0,G32," ")</f>
        <v xml:space="preserve"> </v>
      </c>
      <c r="H43" s="286" t="str">
        <f t="shared" si="28"/>
        <v xml:space="preserve"> </v>
      </c>
      <c r="I43" s="273" t="str">
        <f t="shared" si="29"/>
        <v xml:space="preserve"> </v>
      </c>
      <c r="J43" s="451" t="str">
        <f t="shared" si="30"/>
        <v xml:space="preserve"> </v>
      </c>
      <c r="K43" s="273" t="str">
        <f t="shared" si="31"/>
        <v xml:space="preserve"> </v>
      </c>
      <c r="L43" s="289" t="str">
        <f t="shared" si="32"/>
        <v xml:space="preserve"> </v>
      </c>
      <c r="M43" s="273" t="str">
        <f t="shared" si="33"/>
        <v xml:space="preserve"> </v>
      </c>
      <c r="N43" s="441" t="str">
        <f t="shared" si="34"/>
        <v xml:space="preserve"> </v>
      </c>
      <c r="O43" s="433" t="str">
        <f t="shared" si="35"/>
        <v xml:space="preserve"> </v>
      </c>
      <c r="P43" s="438" t="str">
        <f t="shared" si="36"/>
        <v xml:space="preserve"> </v>
      </c>
      <c r="Q43" s="433" t="str">
        <f t="shared" si="37"/>
        <v xml:space="preserve"> </v>
      </c>
      <c r="R43" s="435" t="str">
        <f t="shared" si="25"/>
        <v xml:space="preserve"> </v>
      </c>
      <c r="S43" s="487" t="str">
        <f t="shared" si="38"/>
        <v xml:space="preserve"> </v>
      </c>
      <c r="T43" s="397" t="str">
        <f>IF(F43&gt;0.01,T48/F48*F43," ")</f>
        <v xml:space="preserve"> </v>
      </c>
      <c r="U43" s="273" t="str">
        <f t="shared" si="39"/>
        <v xml:space="preserve"> </v>
      </c>
      <c r="V43" s="441" t="str">
        <f t="shared" si="40"/>
        <v xml:space="preserve"> </v>
      </c>
      <c r="W43" s="433" t="str">
        <f t="shared" si="41"/>
        <v xml:space="preserve"> </v>
      </c>
      <c r="X43" s="441" t="str">
        <f t="shared" si="42"/>
        <v xml:space="preserve"> </v>
      </c>
      <c r="Y43" s="433" t="str">
        <f t="shared" si="43"/>
        <v xml:space="preserve"> </v>
      </c>
      <c r="Z43" s="405" t="str">
        <f t="shared" si="44"/>
        <v xml:space="preserve"> </v>
      </c>
      <c r="AA43" s="425" t="str">
        <f t="shared" si="45"/>
        <v xml:space="preserve"> </v>
      </c>
      <c r="AB43" s="298"/>
      <c r="AC43" s="299"/>
      <c r="AD43" s="300"/>
      <c r="AE43" s="474" t="str">
        <f t="shared" si="46"/>
        <v xml:space="preserve"> </v>
      </c>
      <c r="AF43" s="475" t="str">
        <f t="shared" si="26"/>
        <v xml:space="preserve"> </v>
      </c>
      <c r="AH43" s="445" t="str">
        <f t="shared" si="27"/>
        <v xml:space="preserve"> </v>
      </c>
    </row>
    <row r="44" spans="2:34" ht="26.25" customHeight="1" x14ac:dyDescent="0.2">
      <c r="B44" s="272" t="s">
        <v>186</v>
      </c>
      <c r="C44" s="279"/>
      <c r="D44" s="278"/>
      <c r="E44" s="273" t="str">
        <f>IF(D44&gt;0,E32," ")</f>
        <v xml:space="preserve"> </v>
      </c>
      <c r="F44" s="430"/>
      <c r="G44" s="273" t="str">
        <f>IF(F44&gt;0,G32," ")</f>
        <v xml:space="preserve"> </v>
      </c>
      <c r="H44" s="286" t="str">
        <f t="shared" si="28"/>
        <v xml:space="preserve"> </v>
      </c>
      <c r="I44" s="273" t="str">
        <f t="shared" si="29"/>
        <v xml:space="preserve"> </v>
      </c>
      <c r="J44" s="451" t="str">
        <f t="shared" si="30"/>
        <v xml:space="preserve"> </v>
      </c>
      <c r="K44" s="273" t="str">
        <f t="shared" si="31"/>
        <v xml:space="preserve"> </v>
      </c>
      <c r="L44" s="289" t="str">
        <f t="shared" si="32"/>
        <v xml:space="preserve"> </v>
      </c>
      <c r="M44" s="273" t="str">
        <f t="shared" si="33"/>
        <v xml:space="preserve"> </v>
      </c>
      <c r="N44" s="441" t="str">
        <f t="shared" si="34"/>
        <v xml:space="preserve"> </v>
      </c>
      <c r="O44" s="433" t="str">
        <f t="shared" si="35"/>
        <v xml:space="preserve"> </v>
      </c>
      <c r="P44" s="438" t="str">
        <f t="shared" si="36"/>
        <v xml:space="preserve"> </v>
      </c>
      <c r="Q44" s="433" t="str">
        <f t="shared" si="37"/>
        <v xml:space="preserve"> </v>
      </c>
      <c r="R44" s="435" t="str">
        <f t="shared" si="25"/>
        <v xml:space="preserve"> </v>
      </c>
      <c r="S44" s="487" t="str">
        <f t="shared" si="38"/>
        <v xml:space="preserve"> </v>
      </c>
      <c r="T44" s="397" t="str">
        <f>IF(F44&gt;0.01,T48/F48*F44," ")</f>
        <v xml:space="preserve"> </v>
      </c>
      <c r="U44" s="273" t="str">
        <f t="shared" si="39"/>
        <v xml:space="preserve"> </v>
      </c>
      <c r="V44" s="441" t="str">
        <f t="shared" si="40"/>
        <v xml:space="preserve"> </v>
      </c>
      <c r="W44" s="433" t="str">
        <f t="shared" si="41"/>
        <v xml:space="preserve"> </v>
      </c>
      <c r="X44" s="441" t="str">
        <f t="shared" si="42"/>
        <v xml:space="preserve"> </v>
      </c>
      <c r="Y44" s="433" t="str">
        <f t="shared" si="43"/>
        <v xml:space="preserve"> </v>
      </c>
      <c r="Z44" s="405" t="str">
        <f t="shared" si="44"/>
        <v xml:space="preserve"> </v>
      </c>
      <c r="AA44" s="425" t="str">
        <f t="shared" si="45"/>
        <v xml:space="preserve"> </v>
      </c>
      <c r="AB44" s="298"/>
      <c r="AC44" s="299"/>
      <c r="AD44" s="300"/>
      <c r="AE44" s="474" t="str">
        <f t="shared" si="46"/>
        <v xml:space="preserve"> </v>
      </c>
      <c r="AF44" s="475" t="str">
        <f t="shared" si="26"/>
        <v xml:space="preserve"> </v>
      </c>
      <c r="AH44" s="445" t="str">
        <f t="shared" si="27"/>
        <v xml:space="preserve"> </v>
      </c>
    </row>
    <row r="45" spans="2:34" ht="26.25" customHeight="1" x14ac:dyDescent="0.2">
      <c r="B45" s="272" t="s">
        <v>186</v>
      </c>
      <c r="C45" s="279"/>
      <c r="D45" s="278"/>
      <c r="E45" s="273" t="str">
        <f>IF(D45&gt;0,E32," ")</f>
        <v xml:space="preserve"> </v>
      </c>
      <c r="F45" s="430"/>
      <c r="G45" s="273" t="str">
        <f>IF(F45&gt;0,G32," ")</f>
        <v xml:space="preserve"> </v>
      </c>
      <c r="H45" s="286" t="str">
        <f t="shared" si="28"/>
        <v xml:space="preserve"> </v>
      </c>
      <c r="I45" s="273" t="str">
        <f t="shared" si="29"/>
        <v xml:space="preserve"> </v>
      </c>
      <c r="J45" s="451" t="str">
        <f t="shared" si="30"/>
        <v xml:space="preserve"> </v>
      </c>
      <c r="K45" s="273" t="str">
        <f t="shared" si="31"/>
        <v xml:space="preserve"> </v>
      </c>
      <c r="L45" s="289" t="str">
        <f t="shared" si="32"/>
        <v xml:space="preserve"> </v>
      </c>
      <c r="M45" s="273" t="str">
        <f t="shared" si="33"/>
        <v xml:space="preserve"> </v>
      </c>
      <c r="N45" s="441" t="str">
        <f t="shared" si="34"/>
        <v xml:space="preserve"> </v>
      </c>
      <c r="O45" s="433" t="str">
        <f t="shared" si="35"/>
        <v xml:space="preserve"> </v>
      </c>
      <c r="P45" s="438" t="str">
        <f t="shared" si="36"/>
        <v xml:space="preserve"> </v>
      </c>
      <c r="Q45" s="433" t="str">
        <f t="shared" si="37"/>
        <v xml:space="preserve"> </v>
      </c>
      <c r="R45" s="435" t="str">
        <f t="shared" si="25"/>
        <v xml:space="preserve"> </v>
      </c>
      <c r="S45" s="487" t="str">
        <f t="shared" si="38"/>
        <v xml:space="preserve"> </v>
      </c>
      <c r="T45" s="397" t="str">
        <f>IF(F45&gt;0.01,T48/F48*F45," ")</f>
        <v xml:space="preserve"> </v>
      </c>
      <c r="U45" s="273" t="str">
        <f t="shared" si="39"/>
        <v xml:space="preserve"> </v>
      </c>
      <c r="V45" s="441" t="str">
        <f t="shared" si="40"/>
        <v xml:space="preserve"> </v>
      </c>
      <c r="W45" s="433" t="str">
        <f t="shared" si="41"/>
        <v xml:space="preserve"> </v>
      </c>
      <c r="X45" s="441" t="str">
        <f t="shared" si="42"/>
        <v xml:space="preserve"> </v>
      </c>
      <c r="Y45" s="433" t="str">
        <f t="shared" si="43"/>
        <v xml:space="preserve"> </v>
      </c>
      <c r="Z45" s="405" t="str">
        <f t="shared" si="44"/>
        <v xml:space="preserve"> </v>
      </c>
      <c r="AA45" s="425" t="str">
        <f t="shared" si="45"/>
        <v xml:space="preserve"> </v>
      </c>
      <c r="AB45" s="298"/>
      <c r="AC45" s="299"/>
      <c r="AD45" s="300"/>
      <c r="AE45" s="474" t="str">
        <f t="shared" si="46"/>
        <v xml:space="preserve"> </v>
      </c>
      <c r="AF45" s="475" t="str">
        <f t="shared" si="26"/>
        <v xml:space="preserve"> </v>
      </c>
      <c r="AH45" s="445" t="str">
        <f t="shared" si="27"/>
        <v xml:space="preserve"> </v>
      </c>
    </row>
    <row r="46" spans="2:34" ht="26.25" customHeight="1" x14ac:dyDescent="0.2">
      <c r="B46" s="272" t="s">
        <v>186</v>
      </c>
      <c r="C46" s="279"/>
      <c r="D46" s="278"/>
      <c r="E46" s="273" t="str">
        <f>IF(D46&gt;0,E32," ")</f>
        <v xml:space="preserve"> </v>
      </c>
      <c r="F46" s="430"/>
      <c r="G46" s="273" t="str">
        <f>IF(F46&gt;0,G32," ")</f>
        <v xml:space="preserve"> </v>
      </c>
      <c r="H46" s="286" t="str">
        <f t="shared" si="28"/>
        <v xml:space="preserve"> </v>
      </c>
      <c r="I46" s="273" t="str">
        <f t="shared" si="29"/>
        <v xml:space="preserve"> </v>
      </c>
      <c r="J46" s="451" t="str">
        <f t="shared" si="30"/>
        <v xml:space="preserve"> </v>
      </c>
      <c r="K46" s="273" t="str">
        <f t="shared" si="31"/>
        <v xml:space="preserve"> </v>
      </c>
      <c r="L46" s="289" t="str">
        <f t="shared" si="32"/>
        <v xml:space="preserve"> </v>
      </c>
      <c r="M46" s="273" t="str">
        <f t="shared" si="33"/>
        <v xml:space="preserve"> </v>
      </c>
      <c r="N46" s="441" t="str">
        <f t="shared" si="34"/>
        <v xml:space="preserve"> </v>
      </c>
      <c r="O46" s="433" t="str">
        <f t="shared" si="35"/>
        <v xml:space="preserve"> </v>
      </c>
      <c r="P46" s="438" t="str">
        <f t="shared" si="36"/>
        <v xml:space="preserve"> </v>
      </c>
      <c r="Q46" s="433" t="str">
        <f t="shared" si="37"/>
        <v xml:space="preserve"> </v>
      </c>
      <c r="R46" s="435" t="str">
        <f t="shared" si="25"/>
        <v xml:space="preserve"> </v>
      </c>
      <c r="S46" s="487" t="str">
        <f t="shared" si="38"/>
        <v xml:space="preserve"> </v>
      </c>
      <c r="T46" s="397" t="str">
        <f>IF(F46&gt;0.01,T48/F48*F46," ")</f>
        <v xml:space="preserve"> </v>
      </c>
      <c r="U46" s="273" t="str">
        <f t="shared" si="39"/>
        <v xml:space="preserve"> </v>
      </c>
      <c r="V46" s="441" t="str">
        <f t="shared" si="40"/>
        <v xml:space="preserve"> </v>
      </c>
      <c r="W46" s="433" t="str">
        <f t="shared" si="41"/>
        <v xml:space="preserve"> </v>
      </c>
      <c r="X46" s="441" t="str">
        <f t="shared" si="42"/>
        <v xml:space="preserve"> </v>
      </c>
      <c r="Y46" s="433" t="str">
        <f t="shared" si="43"/>
        <v xml:space="preserve"> </v>
      </c>
      <c r="Z46" s="405" t="str">
        <f t="shared" si="44"/>
        <v xml:space="preserve"> </v>
      </c>
      <c r="AA46" s="425" t="str">
        <f t="shared" si="45"/>
        <v xml:space="preserve"> </v>
      </c>
      <c r="AB46" s="298"/>
      <c r="AC46" s="299"/>
      <c r="AD46" s="300"/>
      <c r="AE46" s="474" t="str">
        <f t="shared" si="46"/>
        <v xml:space="preserve"> </v>
      </c>
      <c r="AF46" s="475" t="str">
        <f t="shared" si="26"/>
        <v xml:space="preserve"> </v>
      </c>
      <c r="AH46" s="445" t="str">
        <f t="shared" si="27"/>
        <v xml:space="preserve"> </v>
      </c>
    </row>
    <row r="47" spans="2:34" ht="26.25" customHeight="1" x14ac:dyDescent="0.2">
      <c r="B47" s="274" t="s">
        <v>186</v>
      </c>
      <c r="C47" s="452"/>
      <c r="D47" s="453"/>
      <c r="E47" s="273" t="str">
        <f>IF(D47&gt;0,E32," ")</f>
        <v xml:space="preserve"> </v>
      </c>
      <c r="F47" s="431"/>
      <c r="G47" s="273" t="str">
        <f>IF(F47&gt;0,G32," ")</f>
        <v xml:space="preserve"> </v>
      </c>
      <c r="H47" s="286" t="str">
        <f t="shared" si="28"/>
        <v xml:space="preserve"> </v>
      </c>
      <c r="I47" s="273" t="str">
        <f t="shared" si="29"/>
        <v xml:space="preserve"> </v>
      </c>
      <c r="J47" s="451" t="str">
        <f t="shared" si="30"/>
        <v xml:space="preserve"> </v>
      </c>
      <c r="K47" s="273" t="str">
        <f t="shared" si="31"/>
        <v xml:space="preserve"> </v>
      </c>
      <c r="L47" s="289" t="str">
        <f t="shared" si="32"/>
        <v xml:space="preserve"> </v>
      </c>
      <c r="M47" s="273" t="str">
        <f t="shared" si="33"/>
        <v xml:space="preserve"> </v>
      </c>
      <c r="N47" s="441" t="str">
        <f t="shared" si="34"/>
        <v xml:space="preserve"> </v>
      </c>
      <c r="O47" s="433" t="str">
        <f t="shared" si="35"/>
        <v xml:space="preserve"> </v>
      </c>
      <c r="P47" s="438" t="str">
        <f t="shared" si="36"/>
        <v xml:space="preserve"> </v>
      </c>
      <c r="Q47" s="433" t="str">
        <f t="shared" si="37"/>
        <v xml:space="preserve"> </v>
      </c>
      <c r="R47" s="435" t="str">
        <f t="shared" si="25"/>
        <v xml:space="preserve"> </v>
      </c>
      <c r="S47" s="487" t="str">
        <f t="shared" si="38"/>
        <v xml:space="preserve"> </v>
      </c>
      <c r="T47" s="397" t="str">
        <f>IF(F47&gt;0.01,T48/F48*F47," ")</f>
        <v xml:space="preserve"> </v>
      </c>
      <c r="U47" s="273" t="str">
        <f t="shared" si="39"/>
        <v xml:space="preserve"> </v>
      </c>
      <c r="V47" s="441" t="str">
        <f t="shared" si="40"/>
        <v xml:space="preserve"> </v>
      </c>
      <c r="W47" s="433" t="str">
        <f t="shared" si="41"/>
        <v xml:space="preserve"> </v>
      </c>
      <c r="X47" s="441" t="str">
        <f t="shared" si="42"/>
        <v xml:space="preserve"> </v>
      </c>
      <c r="Y47" s="433" t="str">
        <f t="shared" si="43"/>
        <v xml:space="preserve"> </v>
      </c>
      <c r="Z47" s="405" t="str">
        <f t="shared" si="44"/>
        <v xml:space="preserve"> </v>
      </c>
      <c r="AA47" s="425" t="str">
        <f t="shared" si="45"/>
        <v xml:space="preserve"> </v>
      </c>
      <c r="AB47" s="301"/>
      <c r="AC47" s="302"/>
      <c r="AD47" s="303"/>
      <c r="AE47" s="479" t="str">
        <f t="shared" si="46"/>
        <v xml:space="preserve"> </v>
      </c>
      <c r="AF47" s="480" t="str">
        <f t="shared" si="26"/>
        <v xml:space="preserve"> </v>
      </c>
      <c r="AH47" s="445" t="str">
        <f t="shared" si="27"/>
        <v xml:space="preserve"> </v>
      </c>
    </row>
    <row r="48" spans="2:34" ht="26.25" customHeight="1" x14ac:dyDescent="0.2">
      <c r="B48" s="865" t="s">
        <v>231</v>
      </c>
      <c r="C48" s="866"/>
      <c r="D48" s="454">
        <f>SUM(D32:D47)</f>
        <v>0</v>
      </c>
      <c r="E48" s="258" t="s">
        <v>187</v>
      </c>
      <c r="F48" s="442">
        <f>SUM(F32:F47)</f>
        <v>0</v>
      </c>
      <c r="G48" s="434" t="s">
        <v>197</v>
      </c>
      <c r="H48" s="446" t="str">
        <f>IF(F48&gt;0,J48/(AH48)," ")</f>
        <v xml:space="preserve"> </v>
      </c>
      <c r="I48" s="260" t="s">
        <v>189</v>
      </c>
      <c r="J48" s="443">
        <f>SUM(J32:J47)</f>
        <v>0</v>
      </c>
      <c r="K48" s="259" t="s">
        <v>190</v>
      </c>
      <c r="L48" s="396" t="str">
        <f>IF(F48&gt;0,N48/J48," ")</f>
        <v xml:space="preserve"> </v>
      </c>
      <c r="M48" s="259" t="s">
        <v>132</v>
      </c>
      <c r="N48" s="443">
        <f>SUM(N32:N47)</f>
        <v>0</v>
      </c>
      <c r="O48" s="434" t="s">
        <v>191</v>
      </c>
      <c r="P48" s="439" t="str">
        <f>IF(F48&gt;0,7.43/L48," ")</f>
        <v xml:space="preserve"> </v>
      </c>
      <c r="Q48" s="434" t="s">
        <v>192</v>
      </c>
      <c r="R48" s="436" t="str">
        <f t="shared" ref="R48" si="47">IF(F48&gt;0,P48/H48," ")</f>
        <v xml:space="preserve"> </v>
      </c>
      <c r="S48" s="492" t="s">
        <v>232</v>
      </c>
      <c r="T48" s="393">
        <f>U30</f>
        <v>0</v>
      </c>
      <c r="U48" s="259" t="s">
        <v>193</v>
      </c>
      <c r="V48" s="442" t="str">
        <f t="shared" ref="V48" si="48">IF(D48&gt;0,J48/D48," ")</f>
        <v xml:space="preserve"> </v>
      </c>
      <c r="W48" s="434" t="s">
        <v>194</v>
      </c>
      <c r="X48" s="442" t="str">
        <f t="shared" ref="X48" si="49">IF(D48&gt;0,N48/D48," ")</f>
        <v xml:space="preserve"> </v>
      </c>
      <c r="Y48" s="434" t="s">
        <v>195</v>
      </c>
      <c r="Z48" s="407" t="str">
        <f>IF(U30&gt;0,U30/D48," ")</f>
        <v xml:space="preserve"> </v>
      </c>
      <c r="AA48" s="261" t="s">
        <v>81</v>
      </c>
      <c r="AB48" s="416"/>
      <c r="AC48" s="481"/>
      <c r="AD48" s="481"/>
      <c r="AE48" s="482">
        <f>SUM(AE32:AE47)</f>
        <v>0</v>
      </c>
      <c r="AF48" s="483" t="str">
        <f>IF(D48&gt;0,AE48/D48," ")</f>
        <v xml:space="preserve"> </v>
      </c>
      <c r="AH48" s="444">
        <f>SUM(AH32:AH47)</f>
        <v>0</v>
      </c>
    </row>
    <row r="49" spans="2:34" ht="4.5" customHeight="1" thickBot="1" x14ac:dyDescent="0.25">
      <c r="B49" s="262"/>
      <c r="C49" s="263"/>
      <c r="D49" s="263"/>
      <c r="E49" s="263"/>
      <c r="F49" s="263"/>
      <c r="G49" s="263"/>
      <c r="H49" s="263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488"/>
      <c r="T49" s="264"/>
      <c r="U49" s="264"/>
      <c r="V49" s="264"/>
      <c r="W49" s="264"/>
      <c r="X49" s="264"/>
      <c r="Y49" s="264"/>
      <c r="Z49" s="264"/>
      <c r="AA49" s="265"/>
      <c r="AB49" s="263"/>
      <c r="AC49" s="484"/>
      <c r="AD49" s="484"/>
      <c r="AE49" s="484"/>
      <c r="AF49" s="484"/>
    </row>
    <row r="50" spans="2:34" ht="21" customHeight="1" thickBot="1" x14ac:dyDescent="0.25">
      <c r="B50" s="863" t="s">
        <v>229</v>
      </c>
      <c r="C50" s="864"/>
      <c r="D50" s="864"/>
      <c r="E50" s="864"/>
      <c r="F50" s="864"/>
      <c r="G50" s="864"/>
      <c r="H50" s="455"/>
      <c r="I50" s="456" t="s">
        <v>189</v>
      </c>
      <c r="J50" s="485" t="str">
        <f>IF(H50&gt;0,T50*P50," ")</f>
        <v xml:space="preserve"> </v>
      </c>
      <c r="K50" s="457" t="s">
        <v>190</v>
      </c>
      <c r="L50" s="458"/>
      <c r="M50" s="457" t="s">
        <v>132</v>
      </c>
      <c r="N50" s="485" t="str">
        <f>IF(L50&gt;0,L50*J50," ")</f>
        <v xml:space="preserve"> </v>
      </c>
      <c r="O50" s="459" t="s">
        <v>191</v>
      </c>
      <c r="P50" s="460" t="str">
        <f>IF(H50&gt;0,7.43/L50," ")</f>
        <v xml:space="preserve"> </v>
      </c>
      <c r="Q50" s="459" t="s">
        <v>192</v>
      </c>
      <c r="R50" s="461" t="str">
        <f>IF(H50&gt;0,P50/H50," ")</f>
        <v xml:space="preserve"> </v>
      </c>
      <c r="S50" s="491" t="s">
        <v>232</v>
      </c>
      <c r="T50" s="462"/>
      <c r="U50" s="459" t="s">
        <v>193</v>
      </c>
      <c r="V50" s="463" t="str">
        <f>IF(H50&gt;0,J50/D48," ")</f>
        <v xml:space="preserve"> </v>
      </c>
      <c r="W50" s="457" t="s">
        <v>194</v>
      </c>
      <c r="X50" s="464" t="str">
        <f>IF(T50&gt;0,N50/D48," ")</f>
        <v xml:space="preserve"> </v>
      </c>
      <c r="Y50" s="459" t="s">
        <v>195</v>
      </c>
      <c r="Z50" s="486" t="str">
        <f>IF(T50&gt;0,T50/D48," ")</f>
        <v xml:space="preserve"> </v>
      </c>
      <c r="AA50" s="465" t="s">
        <v>81</v>
      </c>
      <c r="AB50" s="250"/>
      <c r="AC50" s="484"/>
      <c r="AD50" s="484"/>
      <c r="AE50" s="484"/>
      <c r="AF50" s="484"/>
    </row>
    <row r="51" spans="2:34" ht="12" customHeight="1" thickBot="1" x14ac:dyDescent="0.25"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878" t="s">
        <v>176</v>
      </c>
      <c r="AC51" s="879"/>
      <c r="AD51" s="879"/>
      <c r="AE51" s="879"/>
      <c r="AF51" s="880"/>
    </row>
    <row r="52" spans="2:34" ht="18.75" customHeight="1" thickBot="1" x14ac:dyDescent="0.25">
      <c r="B52" s="873"/>
      <c r="C52" s="874"/>
      <c r="D52" s="874"/>
      <c r="E52" s="874"/>
      <c r="F52" s="867" t="s">
        <v>227</v>
      </c>
      <c r="G52" s="867"/>
      <c r="H52" s="868"/>
      <c r="I52" s="869"/>
      <c r="J52" s="875" t="s">
        <v>178</v>
      </c>
      <c r="K52" s="867"/>
      <c r="L52" s="874" t="s">
        <v>226</v>
      </c>
      <c r="M52" s="874"/>
      <c r="N52" s="874"/>
      <c r="O52" s="870" t="s">
        <v>228</v>
      </c>
      <c r="P52" s="871"/>
      <c r="Q52" s="871"/>
      <c r="R52" s="871"/>
      <c r="S52" s="871"/>
      <c r="T52" s="871"/>
      <c r="U52" s="872"/>
      <c r="V52" s="872"/>
      <c r="W52" s="493" t="s">
        <v>193</v>
      </c>
      <c r="X52" s="867" t="s">
        <v>181</v>
      </c>
      <c r="Y52" s="867"/>
      <c r="Z52" s="867"/>
      <c r="AA52" s="494"/>
      <c r="AB52" s="293"/>
      <c r="AC52" s="876" t="s">
        <v>182</v>
      </c>
      <c r="AD52" s="876" t="s">
        <v>183</v>
      </c>
      <c r="AE52" s="876" t="s">
        <v>184</v>
      </c>
      <c r="AF52" s="876" t="s">
        <v>185</v>
      </c>
    </row>
    <row r="53" spans="2:34" ht="3.75" customHeight="1" thickBot="1" x14ac:dyDescent="0.25">
      <c r="B53" s="495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7"/>
      <c r="AB53" s="294"/>
      <c r="AC53" s="877"/>
      <c r="AD53" s="877"/>
      <c r="AE53" s="877"/>
      <c r="AF53" s="877"/>
    </row>
    <row r="54" spans="2:34" ht="26.25" customHeight="1" x14ac:dyDescent="0.2">
      <c r="B54" s="267" t="s">
        <v>186</v>
      </c>
      <c r="C54" s="275"/>
      <c r="D54" s="276"/>
      <c r="E54" s="268" t="s">
        <v>187</v>
      </c>
      <c r="F54" s="429"/>
      <c r="G54" s="269" t="s">
        <v>197</v>
      </c>
      <c r="H54" s="285"/>
      <c r="I54" s="270" t="s">
        <v>189</v>
      </c>
      <c r="J54" s="451" t="str">
        <f>IF(F54&gt;0,T54*P54," ")</f>
        <v xml:space="preserve"> </v>
      </c>
      <c r="K54" s="269" t="s">
        <v>190</v>
      </c>
      <c r="L54" s="288"/>
      <c r="M54" s="269" t="s">
        <v>132</v>
      </c>
      <c r="N54" s="440" t="str">
        <f>IF(F54&gt;0,J54*L54," ")</f>
        <v xml:space="preserve"> </v>
      </c>
      <c r="O54" s="432" t="s">
        <v>191</v>
      </c>
      <c r="P54" s="437" t="str">
        <f>IF(L54&gt;0,7.43/L54," ")</f>
        <v xml:space="preserve"> </v>
      </c>
      <c r="Q54" s="432" t="s">
        <v>192</v>
      </c>
      <c r="R54" s="489" t="str">
        <f>IF(F54&gt;0,T54/F54," ")</f>
        <v xml:space="preserve"> </v>
      </c>
      <c r="S54" s="490" t="s">
        <v>232</v>
      </c>
      <c r="T54" s="397" t="str">
        <f>IF(F54&gt;0.01,T70/F70*F54," ")</f>
        <v xml:space="preserve"> </v>
      </c>
      <c r="U54" s="269" t="s">
        <v>193</v>
      </c>
      <c r="V54" s="440" t="str">
        <f>IF(F54&gt;0,J54/D54," ")</f>
        <v xml:space="preserve"> </v>
      </c>
      <c r="W54" s="432" t="s">
        <v>194</v>
      </c>
      <c r="X54" s="440" t="str">
        <f>IF(L54&gt;0,N54/D54," ")</f>
        <v xml:space="preserve"> </v>
      </c>
      <c r="Y54" s="432" t="s">
        <v>195</v>
      </c>
      <c r="Z54" s="404" t="str">
        <f>IF(L54&gt;0,X54/7.43," ")</f>
        <v xml:space="preserve"> </v>
      </c>
      <c r="AA54" s="271" t="s">
        <v>81</v>
      </c>
      <c r="AB54" s="466"/>
      <c r="AC54" s="467"/>
      <c r="AD54" s="468"/>
      <c r="AE54" s="469" t="str">
        <f>IF(AD54&gt;0,AD54-AC54," ")</f>
        <v xml:space="preserve"> </v>
      </c>
      <c r="AF54" s="470" t="str">
        <f>IF(AD54&gt;0,AE54/D54," ")</f>
        <v xml:space="preserve"> </v>
      </c>
      <c r="AH54" s="445" t="str">
        <f>IF(F54&gt;0,J54/H54," ")</f>
        <v xml:space="preserve"> </v>
      </c>
    </row>
    <row r="55" spans="2:34" ht="26.25" customHeight="1" x14ac:dyDescent="0.2">
      <c r="B55" s="272" t="s">
        <v>186</v>
      </c>
      <c r="C55" s="277"/>
      <c r="D55" s="278"/>
      <c r="E55" s="273" t="str">
        <f>IF(D55&gt;0,E54," ")</f>
        <v xml:space="preserve"> </v>
      </c>
      <c r="F55" s="430"/>
      <c r="G55" s="273" t="str">
        <f>IF(F55&gt;0,G54," ")</f>
        <v xml:space="preserve"> </v>
      </c>
      <c r="H55" s="286" t="str">
        <f>IF(F55&gt;0,H54," ")</f>
        <v xml:space="preserve"> </v>
      </c>
      <c r="I55" s="273" t="str">
        <f>IF(F55&gt;0,I54," ")</f>
        <v xml:space="preserve"> </v>
      </c>
      <c r="J55" s="451" t="str">
        <f>IF(F55&gt;0,T55*P55," ")</f>
        <v xml:space="preserve"> </v>
      </c>
      <c r="K55" s="273" t="str">
        <f>IF(F55&gt;0,K54," ")</f>
        <v xml:space="preserve"> </v>
      </c>
      <c r="L55" s="289" t="str">
        <f>IF(F55&gt;0,L54," ")</f>
        <v xml:space="preserve"> </v>
      </c>
      <c r="M55" s="273" t="str">
        <f>IF(F55&gt;0,M54," ")</f>
        <v xml:space="preserve"> </v>
      </c>
      <c r="N55" s="441" t="str">
        <f>IF(F55&gt;0,J55*L55," ")</f>
        <v xml:space="preserve"> </v>
      </c>
      <c r="O55" s="433" t="str">
        <f>IF(F55&gt;0,O54," ")</f>
        <v xml:space="preserve"> </v>
      </c>
      <c r="P55" s="438" t="str">
        <f>IF(F55&gt;0,7.43/L55," ")</f>
        <v xml:space="preserve"> </v>
      </c>
      <c r="Q55" s="433" t="str">
        <f>IF(F55&gt;0,Q54," ")</f>
        <v xml:space="preserve"> </v>
      </c>
      <c r="R55" s="435" t="str">
        <f t="shared" ref="R55:R69" si="50">IF(F55&gt;0,T55/F55," ")</f>
        <v xml:space="preserve"> </v>
      </c>
      <c r="S55" s="487" t="str">
        <f>IF(F55&gt;0,S54," ")</f>
        <v xml:space="preserve"> </v>
      </c>
      <c r="T55" s="397" t="str">
        <f>IF(F55&gt;0.01,T70/F70*F55," ")</f>
        <v xml:space="preserve"> </v>
      </c>
      <c r="U55" s="273" t="str">
        <f>IF(F55&gt;0,U54," ")</f>
        <v xml:space="preserve"> </v>
      </c>
      <c r="V55" s="441" t="str">
        <f>IF(F55&gt;0,J55/D55," ")</f>
        <v xml:space="preserve"> </v>
      </c>
      <c r="W55" s="433" t="str">
        <f>IF(F55&gt;0,W54," ")</f>
        <v xml:space="preserve"> </v>
      </c>
      <c r="X55" s="441" t="str">
        <f>IF(F55&gt;0,N55/D55," ")</f>
        <v xml:space="preserve"> </v>
      </c>
      <c r="Y55" s="433" t="str">
        <f>IF(F55&gt;0,Y54," ")</f>
        <v xml:space="preserve"> </v>
      </c>
      <c r="Z55" s="405" t="str">
        <f>IF(F55&gt;0,X55/7.43," ")</f>
        <v xml:space="preserve"> </v>
      </c>
      <c r="AA55" s="425" t="str">
        <f>IF(F55&gt;0,AA54," ")</f>
        <v xml:space="preserve"> </v>
      </c>
      <c r="AB55" s="471"/>
      <c r="AC55" s="472"/>
      <c r="AD55" s="473"/>
      <c r="AE55" s="474" t="str">
        <f>IF(AD55&gt;0,AD55-AC55," ")</f>
        <v xml:space="preserve"> </v>
      </c>
      <c r="AF55" s="475" t="str">
        <f t="shared" ref="AF55:AF69" si="51">IF(AD55&gt;0,AE55/D55," ")</f>
        <v xml:space="preserve"> </v>
      </c>
      <c r="AH55" s="445" t="str">
        <f t="shared" ref="AH55:AH69" si="52">IF(F55&gt;0,J55/H55," ")</f>
        <v xml:space="preserve"> </v>
      </c>
    </row>
    <row r="56" spans="2:34" ht="26.25" customHeight="1" x14ac:dyDescent="0.2">
      <c r="B56" s="272" t="s">
        <v>186</v>
      </c>
      <c r="C56" s="279"/>
      <c r="D56" s="278"/>
      <c r="E56" s="273" t="str">
        <f>IF(D56&gt;0,E54," ")</f>
        <v xml:space="preserve"> </v>
      </c>
      <c r="F56" s="430"/>
      <c r="G56" s="273" t="str">
        <f>IF(F56&gt;0,G54," ")</f>
        <v xml:space="preserve"> </v>
      </c>
      <c r="H56" s="286" t="str">
        <f t="shared" ref="H56:H69" si="53">IF(F56&gt;0,H55," ")</f>
        <v xml:space="preserve"> </v>
      </c>
      <c r="I56" s="273" t="str">
        <f t="shared" ref="I56:I69" si="54">IF(F56&gt;0,I55," ")</f>
        <v xml:space="preserve"> </v>
      </c>
      <c r="J56" s="451" t="str">
        <f t="shared" ref="J56:J69" si="55">IF(F56&gt;0,T56*P56," ")</f>
        <v xml:space="preserve"> </v>
      </c>
      <c r="K56" s="273" t="str">
        <f t="shared" ref="K56:K69" si="56">IF(F56&gt;0,K55," ")</f>
        <v xml:space="preserve"> </v>
      </c>
      <c r="L56" s="289" t="str">
        <f t="shared" ref="L56:L69" si="57">IF(F56&gt;0,L55," ")</f>
        <v xml:space="preserve"> </v>
      </c>
      <c r="M56" s="273" t="str">
        <f t="shared" ref="M56:M69" si="58">IF(F56&gt;0,M55," ")</f>
        <v xml:space="preserve"> </v>
      </c>
      <c r="N56" s="441" t="str">
        <f t="shared" ref="N56:N69" si="59">IF(F56&gt;0,J56*L56," ")</f>
        <v xml:space="preserve"> </v>
      </c>
      <c r="O56" s="433" t="str">
        <f t="shared" ref="O56:O69" si="60">IF(F56&gt;0,O55," ")</f>
        <v xml:space="preserve"> </v>
      </c>
      <c r="P56" s="438" t="str">
        <f t="shared" ref="P56:P69" si="61">IF(F56&gt;0,7.43/L56," ")</f>
        <v xml:space="preserve"> </v>
      </c>
      <c r="Q56" s="433" t="str">
        <f t="shared" ref="Q56:Q69" si="62">IF(F56&gt;0,Q55," ")</f>
        <v xml:space="preserve"> </v>
      </c>
      <c r="R56" s="435" t="str">
        <f t="shared" si="50"/>
        <v xml:space="preserve"> </v>
      </c>
      <c r="S56" s="487" t="str">
        <f t="shared" ref="S56:S69" si="63">IF(F56&gt;0,S55," ")</f>
        <v xml:space="preserve"> </v>
      </c>
      <c r="T56" s="397" t="str">
        <f>IF(F56&gt;0.01,T70/F70*F56," ")</f>
        <v xml:space="preserve"> </v>
      </c>
      <c r="U56" s="273" t="str">
        <f t="shared" ref="U56:U69" si="64">IF(F56&gt;0,U55," ")</f>
        <v xml:space="preserve"> </v>
      </c>
      <c r="V56" s="441" t="str">
        <f t="shared" ref="V56:V69" si="65">IF(F56&gt;0,J56/D56," ")</f>
        <v xml:space="preserve"> </v>
      </c>
      <c r="W56" s="433" t="str">
        <f t="shared" ref="W56:W69" si="66">IF(F56&gt;0,W55," ")</f>
        <v xml:space="preserve"> </v>
      </c>
      <c r="X56" s="441" t="str">
        <f t="shared" ref="X56:X69" si="67">IF(F56&gt;0,N56/D56," ")</f>
        <v xml:space="preserve"> </v>
      </c>
      <c r="Y56" s="433" t="str">
        <f t="shared" ref="Y56:Y69" si="68">IF(F56&gt;0,Y55," ")</f>
        <v xml:space="preserve"> </v>
      </c>
      <c r="Z56" s="405" t="str">
        <f t="shared" ref="Z56:Z69" si="69">IF(F56&gt;0,X56/7.43," ")</f>
        <v xml:space="preserve"> </v>
      </c>
      <c r="AA56" s="425" t="str">
        <f t="shared" ref="AA56:AA69" si="70">IF(F56&gt;0,AA55," ")</f>
        <v xml:space="preserve"> </v>
      </c>
      <c r="AB56" s="471"/>
      <c r="AC56" s="472"/>
      <c r="AD56" s="473"/>
      <c r="AE56" s="474" t="str">
        <f t="shared" ref="AE56:AE69" si="71">IF(AD56&gt;0,AD56-AC56," ")</f>
        <v xml:space="preserve"> </v>
      </c>
      <c r="AF56" s="475" t="str">
        <f t="shared" si="51"/>
        <v xml:space="preserve"> </v>
      </c>
      <c r="AH56" s="445" t="str">
        <f t="shared" si="52"/>
        <v xml:space="preserve"> </v>
      </c>
    </row>
    <row r="57" spans="2:34" ht="26.25" customHeight="1" x14ac:dyDescent="0.2">
      <c r="B57" s="272" t="s">
        <v>186</v>
      </c>
      <c r="C57" s="279"/>
      <c r="D57" s="278"/>
      <c r="E57" s="273" t="str">
        <f>IF(D57&gt;0,E54," ")</f>
        <v xml:space="preserve"> </v>
      </c>
      <c r="F57" s="430"/>
      <c r="G57" s="273" t="str">
        <f>IF(F57&gt;0,G54," ")</f>
        <v xml:space="preserve"> </v>
      </c>
      <c r="H57" s="286" t="str">
        <f t="shared" si="53"/>
        <v xml:space="preserve"> </v>
      </c>
      <c r="I57" s="273" t="str">
        <f t="shared" si="54"/>
        <v xml:space="preserve"> </v>
      </c>
      <c r="J57" s="451" t="str">
        <f t="shared" si="55"/>
        <v xml:space="preserve"> </v>
      </c>
      <c r="K57" s="273" t="str">
        <f t="shared" si="56"/>
        <v xml:space="preserve"> </v>
      </c>
      <c r="L57" s="289" t="str">
        <f t="shared" si="57"/>
        <v xml:space="preserve"> </v>
      </c>
      <c r="M57" s="273" t="str">
        <f t="shared" si="58"/>
        <v xml:space="preserve"> </v>
      </c>
      <c r="N57" s="441" t="str">
        <f t="shared" si="59"/>
        <v xml:space="preserve"> </v>
      </c>
      <c r="O57" s="433" t="str">
        <f t="shared" si="60"/>
        <v xml:space="preserve"> </v>
      </c>
      <c r="P57" s="438" t="str">
        <f t="shared" si="61"/>
        <v xml:space="preserve"> </v>
      </c>
      <c r="Q57" s="433" t="str">
        <f t="shared" si="62"/>
        <v xml:space="preserve"> </v>
      </c>
      <c r="R57" s="435" t="str">
        <f t="shared" si="50"/>
        <v xml:space="preserve"> </v>
      </c>
      <c r="S57" s="487" t="str">
        <f t="shared" si="63"/>
        <v xml:space="preserve"> </v>
      </c>
      <c r="T57" s="397" t="str">
        <f>IF(F57&gt;0.01,T70/F70*F57," ")</f>
        <v xml:space="preserve"> </v>
      </c>
      <c r="U57" s="273" t="str">
        <f t="shared" si="64"/>
        <v xml:space="preserve"> </v>
      </c>
      <c r="V57" s="441" t="str">
        <f t="shared" si="65"/>
        <v xml:space="preserve"> </v>
      </c>
      <c r="W57" s="433" t="str">
        <f t="shared" si="66"/>
        <v xml:space="preserve"> </v>
      </c>
      <c r="X57" s="441" t="str">
        <f t="shared" si="67"/>
        <v xml:space="preserve"> </v>
      </c>
      <c r="Y57" s="433" t="str">
        <f t="shared" si="68"/>
        <v xml:space="preserve"> </v>
      </c>
      <c r="Z57" s="405" t="str">
        <f t="shared" si="69"/>
        <v xml:space="preserve"> </v>
      </c>
      <c r="AA57" s="425" t="str">
        <f t="shared" si="70"/>
        <v xml:space="preserve"> </v>
      </c>
      <c r="AB57" s="471"/>
      <c r="AC57" s="472"/>
      <c r="AD57" s="473"/>
      <c r="AE57" s="474" t="str">
        <f t="shared" si="71"/>
        <v xml:space="preserve"> </v>
      </c>
      <c r="AF57" s="475" t="str">
        <f t="shared" si="51"/>
        <v xml:space="preserve"> </v>
      </c>
      <c r="AH57" s="445" t="str">
        <f t="shared" si="52"/>
        <v xml:space="preserve"> </v>
      </c>
    </row>
    <row r="58" spans="2:34" ht="26.25" customHeight="1" x14ac:dyDescent="0.2">
      <c r="B58" s="272" t="s">
        <v>186</v>
      </c>
      <c r="C58" s="277"/>
      <c r="D58" s="278"/>
      <c r="E58" s="273" t="str">
        <f>IF(D58&gt;0,E54," ")</f>
        <v xml:space="preserve"> </v>
      </c>
      <c r="F58" s="430"/>
      <c r="G58" s="273" t="str">
        <f>IF(F58&gt;0,G54," ")</f>
        <v xml:space="preserve"> </v>
      </c>
      <c r="H58" s="286" t="str">
        <f t="shared" si="53"/>
        <v xml:space="preserve"> </v>
      </c>
      <c r="I58" s="273" t="str">
        <f t="shared" si="54"/>
        <v xml:space="preserve"> </v>
      </c>
      <c r="J58" s="451" t="str">
        <f t="shared" si="55"/>
        <v xml:space="preserve"> </v>
      </c>
      <c r="K58" s="273" t="str">
        <f t="shared" si="56"/>
        <v xml:space="preserve"> </v>
      </c>
      <c r="L58" s="289" t="str">
        <f t="shared" si="57"/>
        <v xml:space="preserve"> </v>
      </c>
      <c r="M58" s="273" t="str">
        <f t="shared" si="58"/>
        <v xml:space="preserve"> </v>
      </c>
      <c r="N58" s="441" t="str">
        <f t="shared" si="59"/>
        <v xml:space="preserve"> </v>
      </c>
      <c r="O58" s="433" t="str">
        <f t="shared" si="60"/>
        <v xml:space="preserve"> </v>
      </c>
      <c r="P58" s="438" t="str">
        <f t="shared" si="61"/>
        <v xml:space="preserve"> </v>
      </c>
      <c r="Q58" s="433" t="str">
        <f t="shared" si="62"/>
        <v xml:space="preserve"> </v>
      </c>
      <c r="R58" s="435" t="str">
        <f t="shared" si="50"/>
        <v xml:space="preserve"> </v>
      </c>
      <c r="S58" s="487" t="str">
        <f t="shared" si="63"/>
        <v xml:space="preserve"> </v>
      </c>
      <c r="T58" s="397" t="str">
        <f>IF(F58&gt;0.01,T70/F70*F58," ")</f>
        <v xml:space="preserve"> </v>
      </c>
      <c r="U58" s="273" t="str">
        <f t="shared" si="64"/>
        <v xml:space="preserve"> </v>
      </c>
      <c r="V58" s="441" t="str">
        <f t="shared" si="65"/>
        <v xml:space="preserve"> </v>
      </c>
      <c r="W58" s="433" t="str">
        <f t="shared" si="66"/>
        <v xml:space="preserve"> </v>
      </c>
      <c r="X58" s="441" t="str">
        <f t="shared" si="67"/>
        <v xml:space="preserve"> </v>
      </c>
      <c r="Y58" s="433" t="str">
        <f t="shared" si="68"/>
        <v xml:space="preserve"> </v>
      </c>
      <c r="Z58" s="405" t="str">
        <f t="shared" si="69"/>
        <v xml:space="preserve"> </v>
      </c>
      <c r="AA58" s="425" t="str">
        <f t="shared" si="70"/>
        <v xml:space="preserve"> </v>
      </c>
      <c r="AB58" s="471"/>
      <c r="AC58" s="472"/>
      <c r="AD58" s="473"/>
      <c r="AE58" s="474" t="str">
        <f t="shared" si="71"/>
        <v xml:space="preserve"> </v>
      </c>
      <c r="AF58" s="475" t="str">
        <f t="shared" si="51"/>
        <v xml:space="preserve"> </v>
      </c>
      <c r="AH58" s="445" t="str">
        <f t="shared" si="52"/>
        <v xml:space="preserve"> </v>
      </c>
    </row>
    <row r="59" spans="2:34" ht="26.25" customHeight="1" x14ac:dyDescent="0.2">
      <c r="B59" s="272" t="s">
        <v>186</v>
      </c>
      <c r="C59" s="279"/>
      <c r="D59" s="278"/>
      <c r="E59" s="273" t="str">
        <f>IF(D59&gt;0,E54," ")</f>
        <v xml:space="preserve"> </v>
      </c>
      <c r="F59" s="430"/>
      <c r="G59" s="273" t="str">
        <f>IF(F59&gt;0,G54," ")</f>
        <v xml:space="preserve"> </v>
      </c>
      <c r="H59" s="286" t="str">
        <f t="shared" si="53"/>
        <v xml:space="preserve"> </v>
      </c>
      <c r="I59" s="273" t="str">
        <f t="shared" si="54"/>
        <v xml:space="preserve"> </v>
      </c>
      <c r="J59" s="451" t="str">
        <f t="shared" si="55"/>
        <v xml:space="preserve"> </v>
      </c>
      <c r="K59" s="273" t="str">
        <f t="shared" si="56"/>
        <v xml:space="preserve"> </v>
      </c>
      <c r="L59" s="289" t="str">
        <f t="shared" si="57"/>
        <v xml:space="preserve"> </v>
      </c>
      <c r="M59" s="273" t="str">
        <f t="shared" si="58"/>
        <v xml:space="preserve"> </v>
      </c>
      <c r="N59" s="441" t="str">
        <f t="shared" si="59"/>
        <v xml:space="preserve"> </v>
      </c>
      <c r="O59" s="433" t="str">
        <f t="shared" si="60"/>
        <v xml:space="preserve"> </v>
      </c>
      <c r="P59" s="438" t="str">
        <f t="shared" si="61"/>
        <v xml:space="preserve"> </v>
      </c>
      <c r="Q59" s="433" t="str">
        <f t="shared" si="62"/>
        <v xml:space="preserve"> </v>
      </c>
      <c r="R59" s="435" t="str">
        <f t="shared" si="50"/>
        <v xml:space="preserve"> </v>
      </c>
      <c r="S59" s="487" t="str">
        <f t="shared" si="63"/>
        <v xml:space="preserve"> </v>
      </c>
      <c r="T59" s="397" t="str">
        <f>IF(F59&gt;0.01,T70/F70*F59," ")</f>
        <v xml:space="preserve"> </v>
      </c>
      <c r="U59" s="273" t="str">
        <f t="shared" si="64"/>
        <v xml:space="preserve"> </v>
      </c>
      <c r="V59" s="441" t="str">
        <f t="shared" si="65"/>
        <v xml:space="preserve"> </v>
      </c>
      <c r="W59" s="433" t="str">
        <f t="shared" si="66"/>
        <v xml:space="preserve"> </v>
      </c>
      <c r="X59" s="441" t="str">
        <f t="shared" si="67"/>
        <v xml:space="preserve"> </v>
      </c>
      <c r="Y59" s="433" t="str">
        <f t="shared" si="68"/>
        <v xml:space="preserve"> </v>
      </c>
      <c r="Z59" s="405" t="str">
        <f t="shared" si="69"/>
        <v xml:space="preserve"> </v>
      </c>
      <c r="AA59" s="425" t="str">
        <f t="shared" si="70"/>
        <v xml:space="preserve"> </v>
      </c>
      <c r="AB59" s="471"/>
      <c r="AC59" s="472"/>
      <c r="AD59" s="473"/>
      <c r="AE59" s="474" t="str">
        <f t="shared" si="71"/>
        <v xml:space="preserve"> </v>
      </c>
      <c r="AF59" s="475" t="str">
        <f t="shared" si="51"/>
        <v xml:space="preserve"> </v>
      </c>
      <c r="AH59" s="445" t="str">
        <f t="shared" si="52"/>
        <v xml:space="preserve"> </v>
      </c>
    </row>
    <row r="60" spans="2:34" ht="26.25" customHeight="1" x14ac:dyDescent="0.2">
      <c r="B60" s="272" t="s">
        <v>186</v>
      </c>
      <c r="C60" s="279"/>
      <c r="D60" s="278"/>
      <c r="E60" s="273" t="str">
        <f>IF(D60&gt;0,E54," ")</f>
        <v xml:space="preserve"> </v>
      </c>
      <c r="F60" s="430"/>
      <c r="G60" s="273" t="str">
        <f>IF(F60&gt;0,G54," ")</f>
        <v xml:space="preserve"> </v>
      </c>
      <c r="H60" s="286" t="str">
        <f t="shared" si="53"/>
        <v xml:space="preserve"> </v>
      </c>
      <c r="I60" s="273" t="str">
        <f t="shared" si="54"/>
        <v xml:space="preserve"> </v>
      </c>
      <c r="J60" s="451" t="str">
        <f t="shared" si="55"/>
        <v xml:space="preserve"> </v>
      </c>
      <c r="K60" s="273" t="str">
        <f t="shared" si="56"/>
        <v xml:space="preserve"> </v>
      </c>
      <c r="L60" s="289" t="str">
        <f t="shared" si="57"/>
        <v xml:space="preserve"> </v>
      </c>
      <c r="M60" s="273" t="str">
        <f t="shared" si="58"/>
        <v xml:space="preserve"> </v>
      </c>
      <c r="N60" s="441" t="str">
        <f t="shared" si="59"/>
        <v xml:space="preserve"> </v>
      </c>
      <c r="O60" s="433" t="str">
        <f t="shared" si="60"/>
        <v xml:space="preserve"> </v>
      </c>
      <c r="P60" s="438" t="str">
        <f t="shared" si="61"/>
        <v xml:space="preserve"> </v>
      </c>
      <c r="Q60" s="433" t="str">
        <f t="shared" si="62"/>
        <v xml:space="preserve"> </v>
      </c>
      <c r="R60" s="435" t="str">
        <f t="shared" si="50"/>
        <v xml:space="preserve"> </v>
      </c>
      <c r="S60" s="487" t="str">
        <f t="shared" si="63"/>
        <v xml:space="preserve"> </v>
      </c>
      <c r="T60" s="397" t="str">
        <f>IF(F60&gt;0.01,T70/F70*F60," ")</f>
        <v xml:space="preserve"> </v>
      </c>
      <c r="U60" s="273" t="str">
        <f t="shared" si="64"/>
        <v xml:space="preserve"> </v>
      </c>
      <c r="V60" s="441" t="str">
        <f t="shared" si="65"/>
        <v xml:space="preserve"> </v>
      </c>
      <c r="W60" s="433" t="str">
        <f t="shared" si="66"/>
        <v xml:space="preserve"> </v>
      </c>
      <c r="X60" s="441" t="str">
        <f t="shared" si="67"/>
        <v xml:space="preserve"> </v>
      </c>
      <c r="Y60" s="433" t="str">
        <f t="shared" si="68"/>
        <v xml:space="preserve"> </v>
      </c>
      <c r="Z60" s="405" t="str">
        <f t="shared" si="69"/>
        <v xml:space="preserve"> </v>
      </c>
      <c r="AA60" s="425" t="str">
        <f t="shared" si="70"/>
        <v xml:space="preserve"> </v>
      </c>
      <c r="AB60" s="471"/>
      <c r="AC60" s="472"/>
      <c r="AD60" s="473"/>
      <c r="AE60" s="474" t="str">
        <f t="shared" si="71"/>
        <v xml:space="preserve"> </v>
      </c>
      <c r="AF60" s="475" t="str">
        <f t="shared" si="51"/>
        <v xml:space="preserve"> </v>
      </c>
      <c r="AH60" s="445" t="str">
        <f t="shared" si="52"/>
        <v xml:space="preserve"> </v>
      </c>
    </row>
    <row r="61" spans="2:34" ht="26.25" customHeight="1" x14ac:dyDescent="0.2">
      <c r="B61" s="272" t="s">
        <v>186</v>
      </c>
      <c r="C61" s="279"/>
      <c r="D61" s="278"/>
      <c r="E61" s="273" t="str">
        <f>IF(D61&gt;0,E54," ")</f>
        <v xml:space="preserve"> </v>
      </c>
      <c r="F61" s="430"/>
      <c r="G61" s="273" t="str">
        <f>IF(F61&gt;0,G54," ")</f>
        <v xml:space="preserve"> </v>
      </c>
      <c r="H61" s="286" t="str">
        <f t="shared" si="53"/>
        <v xml:space="preserve"> </v>
      </c>
      <c r="I61" s="273" t="str">
        <f t="shared" si="54"/>
        <v xml:space="preserve"> </v>
      </c>
      <c r="J61" s="451" t="str">
        <f t="shared" si="55"/>
        <v xml:space="preserve"> </v>
      </c>
      <c r="K61" s="273" t="str">
        <f t="shared" si="56"/>
        <v xml:space="preserve"> </v>
      </c>
      <c r="L61" s="289" t="str">
        <f t="shared" si="57"/>
        <v xml:space="preserve"> </v>
      </c>
      <c r="M61" s="273" t="str">
        <f t="shared" si="58"/>
        <v xml:space="preserve"> </v>
      </c>
      <c r="N61" s="441" t="str">
        <f t="shared" si="59"/>
        <v xml:space="preserve"> </v>
      </c>
      <c r="O61" s="433" t="str">
        <f t="shared" si="60"/>
        <v xml:space="preserve"> </v>
      </c>
      <c r="P61" s="438" t="str">
        <f t="shared" si="61"/>
        <v xml:space="preserve"> </v>
      </c>
      <c r="Q61" s="433" t="str">
        <f t="shared" si="62"/>
        <v xml:space="preserve"> </v>
      </c>
      <c r="R61" s="435" t="str">
        <f t="shared" si="50"/>
        <v xml:space="preserve"> </v>
      </c>
      <c r="S61" s="487" t="str">
        <f t="shared" si="63"/>
        <v xml:space="preserve"> </v>
      </c>
      <c r="T61" s="397" t="str">
        <f>IF(F61&gt;0.01,T70/F70*F61," ")</f>
        <v xml:space="preserve"> </v>
      </c>
      <c r="U61" s="273" t="str">
        <f t="shared" si="64"/>
        <v xml:space="preserve"> </v>
      </c>
      <c r="V61" s="441" t="str">
        <f t="shared" si="65"/>
        <v xml:space="preserve"> </v>
      </c>
      <c r="W61" s="433" t="str">
        <f t="shared" si="66"/>
        <v xml:space="preserve"> </v>
      </c>
      <c r="X61" s="441" t="str">
        <f t="shared" si="67"/>
        <v xml:space="preserve"> </v>
      </c>
      <c r="Y61" s="433" t="str">
        <f t="shared" si="68"/>
        <v xml:space="preserve"> </v>
      </c>
      <c r="Z61" s="405" t="str">
        <f t="shared" si="69"/>
        <v xml:space="preserve"> </v>
      </c>
      <c r="AA61" s="425" t="str">
        <f t="shared" si="70"/>
        <v xml:space="preserve"> </v>
      </c>
      <c r="AB61" s="471"/>
      <c r="AC61" s="472"/>
      <c r="AD61" s="473"/>
      <c r="AE61" s="474" t="str">
        <f t="shared" si="71"/>
        <v xml:space="preserve"> </v>
      </c>
      <c r="AF61" s="475" t="str">
        <f t="shared" si="51"/>
        <v xml:space="preserve"> </v>
      </c>
      <c r="AH61" s="445" t="str">
        <f t="shared" si="52"/>
        <v xml:space="preserve"> </v>
      </c>
    </row>
    <row r="62" spans="2:34" ht="26.25" customHeight="1" x14ac:dyDescent="0.2">
      <c r="B62" s="272" t="s">
        <v>186</v>
      </c>
      <c r="C62" s="279"/>
      <c r="D62" s="278"/>
      <c r="E62" s="273" t="str">
        <f>IF(D62&gt;0,E54," ")</f>
        <v xml:space="preserve"> </v>
      </c>
      <c r="F62" s="430"/>
      <c r="G62" s="273" t="str">
        <f>IF(F62&gt;0,G54," ")</f>
        <v xml:space="preserve"> </v>
      </c>
      <c r="H62" s="286" t="str">
        <f t="shared" si="53"/>
        <v xml:space="preserve"> </v>
      </c>
      <c r="I62" s="273" t="str">
        <f t="shared" si="54"/>
        <v xml:space="preserve"> </v>
      </c>
      <c r="J62" s="451" t="str">
        <f t="shared" si="55"/>
        <v xml:space="preserve"> </v>
      </c>
      <c r="K62" s="273" t="str">
        <f t="shared" si="56"/>
        <v xml:space="preserve"> </v>
      </c>
      <c r="L62" s="289" t="str">
        <f t="shared" si="57"/>
        <v xml:space="preserve"> </v>
      </c>
      <c r="M62" s="273" t="str">
        <f t="shared" si="58"/>
        <v xml:space="preserve"> </v>
      </c>
      <c r="N62" s="441" t="str">
        <f t="shared" si="59"/>
        <v xml:space="preserve"> </v>
      </c>
      <c r="O62" s="433" t="str">
        <f t="shared" si="60"/>
        <v xml:space="preserve"> </v>
      </c>
      <c r="P62" s="438" t="str">
        <f t="shared" si="61"/>
        <v xml:space="preserve"> </v>
      </c>
      <c r="Q62" s="433" t="str">
        <f t="shared" si="62"/>
        <v xml:space="preserve"> </v>
      </c>
      <c r="R62" s="435" t="str">
        <f t="shared" si="50"/>
        <v xml:space="preserve"> </v>
      </c>
      <c r="S62" s="487" t="str">
        <f t="shared" si="63"/>
        <v xml:space="preserve"> </v>
      </c>
      <c r="T62" s="397" t="str">
        <f>IF(F62&gt;0.01,T70/F70*F62," ")</f>
        <v xml:space="preserve"> </v>
      </c>
      <c r="U62" s="273" t="str">
        <f t="shared" si="64"/>
        <v xml:space="preserve"> </v>
      </c>
      <c r="V62" s="441" t="str">
        <f t="shared" si="65"/>
        <v xml:space="preserve"> </v>
      </c>
      <c r="W62" s="433" t="str">
        <f t="shared" si="66"/>
        <v xml:space="preserve"> </v>
      </c>
      <c r="X62" s="441" t="str">
        <f t="shared" si="67"/>
        <v xml:space="preserve"> </v>
      </c>
      <c r="Y62" s="433" t="str">
        <f t="shared" si="68"/>
        <v xml:space="preserve"> </v>
      </c>
      <c r="Z62" s="405" t="str">
        <f t="shared" si="69"/>
        <v xml:space="preserve"> </v>
      </c>
      <c r="AA62" s="425" t="str">
        <f t="shared" si="70"/>
        <v xml:space="preserve"> </v>
      </c>
      <c r="AB62" s="471"/>
      <c r="AC62" s="472"/>
      <c r="AD62" s="473"/>
      <c r="AE62" s="474" t="str">
        <f t="shared" si="71"/>
        <v xml:space="preserve"> </v>
      </c>
      <c r="AF62" s="475" t="str">
        <f t="shared" si="51"/>
        <v xml:space="preserve"> </v>
      </c>
      <c r="AH62" s="445" t="str">
        <f t="shared" si="52"/>
        <v xml:space="preserve"> </v>
      </c>
    </row>
    <row r="63" spans="2:34" ht="26.25" customHeight="1" x14ac:dyDescent="0.2">
      <c r="B63" s="272" t="s">
        <v>186</v>
      </c>
      <c r="C63" s="277"/>
      <c r="D63" s="278"/>
      <c r="E63" s="273" t="str">
        <f>IF(D63&gt;0,E54," ")</f>
        <v xml:space="preserve"> </v>
      </c>
      <c r="F63" s="430"/>
      <c r="G63" s="273" t="str">
        <f>IF(F63&gt;0,G54," ")</f>
        <v xml:space="preserve"> </v>
      </c>
      <c r="H63" s="286" t="str">
        <f t="shared" si="53"/>
        <v xml:space="preserve"> </v>
      </c>
      <c r="I63" s="273" t="str">
        <f t="shared" si="54"/>
        <v xml:space="preserve"> </v>
      </c>
      <c r="J63" s="451" t="str">
        <f t="shared" si="55"/>
        <v xml:space="preserve"> </v>
      </c>
      <c r="K63" s="273" t="str">
        <f t="shared" si="56"/>
        <v xml:space="preserve"> </v>
      </c>
      <c r="L63" s="289" t="str">
        <f t="shared" si="57"/>
        <v xml:space="preserve"> </v>
      </c>
      <c r="M63" s="273" t="str">
        <f t="shared" si="58"/>
        <v xml:space="preserve"> </v>
      </c>
      <c r="N63" s="441" t="str">
        <f t="shared" si="59"/>
        <v xml:space="preserve"> </v>
      </c>
      <c r="O63" s="433" t="str">
        <f t="shared" si="60"/>
        <v xml:space="preserve"> </v>
      </c>
      <c r="P63" s="438" t="str">
        <f t="shared" si="61"/>
        <v xml:space="preserve"> </v>
      </c>
      <c r="Q63" s="433" t="str">
        <f t="shared" si="62"/>
        <v xml:space="preserve"> </v>
      </c>
      <c r="R63" s="435" t="str">
        <f t="shared" si="50"/>
        <v xml:space="preserve"> </v>
      </c>
      <c r="S63" s="487" t="str">
        <f t="shared" si="63"/>
        <v xml:space="preserve"> </v>
      </c>
      <c r="T63" s="397" t="str">
        <f>IF(F63&gt;0.01,T70/F70*F63," ")</f>
        <v xml:space="preserve"> </v>
      </c>
      <c r="U63" s="273" t="str">
        <f t="shared" si="64"/>
        <v xml:space="preserve"> </v>
      </c>
      <c r="V63" s="441" t="str">
        <f t="shared" si="65"/>
        <v xml:space="preserve"> </v>
      </c>
      <c r="W63" s="433" t="str">
        <f t="shared" si="66"/>
        <v xml:space="preserve"> </v>
      </c>
      <c r="X63" s="441" t="str">
        <f t="shared" si="67"/>
        <v xml:space="preserve"> </v>
      </c>
      <c r="Y63" s="433" t="str">
        <f t="shared" si="68"/>
        <v xml:space="preserve"> </v>
      </c>
      <c r="Z63" s="405" t="str">
        <f t="shared" si="69"/>
        <v xml:space="preserve"> </v>
      </c>
      <c r="AA63" s="425" t="str">
        <f t="shared" si="70"/>
        <v xml:space="preserve"> </v>
      </c>
      <c r="AB63" s="471"/>
      <c r="AC63" s="472"/>
      <c r="AD63" s="473"/>
      <c r="AE63" s="474" t="str">
        <f t="shared" si="71"/>
        <v xml:space="preserve"> </v>
      </c>
      <c r="AF63" s="475" t="str">
        <f t="shared" si="51"/>
        <v xml:space="preserve"> </v>
      </c>
      <c r="AH63" s="445" t="str">
        <f t="shared" si="52"/>
        <v xml:space="preserve"> </v>
      </c>
    </row>
    <row r="64" spans="2:34" ht="26.25" customHeight="1" x14ac:dyDescent="0.2">
      <c r="B64" s="272" t="s">
        <v>186</v>
      </c>
      <c r="C64" s="279"/>
      <c r="D64" s="278"/>
      <c r="E64" s="273" t="str">
        <f>IF(D64&gt;0,E54," ")</f>
        <v xml:space="preserve"> </v>
      </c>
      <c r="F64" s="430"/>
      <c r="G64" s="273" t="str">
        <f>IF(F64&gt;0,G54," ")</f>
        <v xml:space="preserve"> </v>
      </c>
      <c r="H64" s="286" t="str">
        <f t="shared" si="53"/>
        <v xml:space="preserve"> </v>
      </c>
      <c r="I64" s="273" t="str">
        <f t="shared" si="54"/>
        <v xml:space="preserve"> </v>
      </c>
      <c r="J64" s="451" t="str">
        <f t="shared" si="55"/>
        <v xml:space="preserve"> </v>
      </c>
      <c r="K64" s="273" t="str">
        <f t="shared" si="56"/>
        <v xml:space="preserve"> </v>
      </c>
      <c r="L64" s="289" t="str">
        <f t="shared" si="57"/>
        <v xml:space="preserve"> </v>
      </c>
      <c r="M64" s="273" t="str">
        <f t="shared" si="58"/>
        <v xml:space="preserve"> </v>
      </c>
      <c r="N64" s="441" t="str">
        <f t="shared" si="59"/>
        <v xml:space="preserve"> </v>
      </c>
      <c r="O64" s="433" t="str">
        <f t="shared" si="60"/>
        <v xml:space="preserve"> </v>
      </c>
      <c r="P64" s="438" t="str">
        <f t="shared" si="61"/>
        <v xml:space="preserve"> </v>
      </c>
      <c r="Q64" s="433" t="str">
        <f t="shared" si="62"/>
        <v xml:space="preserve"> </v>
      </c>
      <c r="R64" s="435" t="str">
        <f t="shared" si="50"/>
        <v xml:space="preserve"> </v>
      </c>
      <c r="S64" s="487" t="str">
        <f t="shared" si="63"/>
        <v xml:space="preserve"> </v>
      </c>
      <c r="T64" s="397" t="str">
        <f>IF(F64&gt;0.01,T70/F70*F64," ")</f>
        <v xml:space="preserve"> </v>
      </c>
      <c r="U64" s="273" t="str">
        <f t="shared" si="64"/>
        <v xml:space="preserve"> </v>
      </c>
      <c r="V64" s="441" t="str">
        <f t="shared" si="65"/>
        <v xml:space="preserve"> </v>
      </c>
      <c r="W64" s="433" t="str">
        <f t="shared" si="66"/>
        <v xml:space="preserve"> </v>
      </c>
      <c r="X64" s="441" t="str">
        <f t="shared" si="67"/>
        <v xml:space="preserve"> </v>
      </c>
      <c r="Y64" s="433" t="str">
        <f t="shared" si="68"/>
        <v xml:space="preserve"> </v>
      </c>
      <c r="Z64" s="405" t="str">
        <f t="shared" si="69"/>
        <v xml:space="preserve"> </v>
      </c>
      <c r="AA64" s="425" t="str">
        <f t="shared" si="70"/>
        <v xml:space="preserve"> </v>
      </c>
      <c r="AB64" s="471"/>
      <c r="AC64" s="472"/>
      <c r="AD64" s="473"/>
      <c r="AE64" s="474" t="str">
        <f t="shared" si="71"/>
        <v xml:space="preserve"> </v>
      </c>
      <c r="AF64" s="475" t="str">
        <f t="shared" si="51"/>
        <v xml:space="preserve"> </v>
      </c>
      <c r="AH64" s="445" t="str">
        <f t="shared" si="52"/>
        <v xml:space="preserve"> </v>
      </c>
    </row>
    <row r="65" spans="2:34" ht="26.25" customHeight="1" x14ac:dyDescent="0.2">
      <c r="B65" s="272" t="s">
        <v>186</v>
      </c>
      <c r="C65" s="279"/>
      <c r="D65" s="278"/>
      <c r="E65" s="273" t="str">
        <f>IF(D65&gt;0,E54," ")</f>
        <v xml:space="preserve"> </v>
      </c>
      <c r="F65" s="430"/>
      <c r="G65" s="273" t="str">
        <f>IF(F65&gt;0,G54," ")</f>
        <v xml:space="preserve"> </v>
      </c>
      <c r="H65" s="286" t="str">
        <f t="shared" si="53"/>
        <v xml:space="preserve"> </v>
      </c>
      <c r="I65" s="273" t="str">
        <f t="shared" si="54"/>
        <v xml:space="preserve"> </v>
      </c>
      <c r="J65" s="451" t="str">
        <f t="shared" si="55"/>
        <v xml:space="preserve"> </v>
      </c>
      <c r="K65" s="273" t="str">
        <f t="shared" si="56"/>
        <v xml:space="preserve"> </v>
      </c>
      <c r="L65" s="289" t="str">
        <f t="shared" si="57"/>
        <v xml:space="preserve"> </v>
      </c>
      <c r="M65" s="273" t="str">
        <f t="shared" si="58"/>
        <v xml:space="preserve"> </v>
      </c>
      <c r="N65" s="441" t="str">
        <f t="shared" si="59"/>
        <v xml:space="preserve"> </v>
      </c>
      <c r="O65" s="433" t="str">
        <f t="shared" si="60"/>
        <v xml:space="preserve"> </v>
      </c>
      <c r="P65" s="438" t="str">
        <f t="shared" si="61"/>
        <v xml:space="preserve"> </v>
      </c>
      <c r="Q65" s="433" t="str">
        <f t="shared" si="62"/>
        <v xml:space="preserve"> </v>
      </c>
      <c r="R65" s="435" t="str">
        <f t="shared" si="50"/>
        <v xml:space="preserve"> </v>
      </c>
      <c r="S65" s="487" t="str">
        <f t="shared" si="63"/>
        <v xml:space="preserve"> </v>
      </c>
      <c r="T65" s="397" t="str">
        <f>IF(F65&gt;0.01,T70/F70*F65," ")</f>
        <v xml:space="preserve"> </v>
      </c>
      <c r="U65" s="273" t="str">
        <f t="shared" si="64"/>
        <v xml:space="preserve"> </v>
      </c>
      <c r="V65" s="441" t="str">
        <f t="shared" si="65"/>
        <v xml:space="preserve"> </v>
      </c>
      <c r="W65" s="433" t="str">
        <f t="shared" si="66"/>
        <v xml:space="preserve"> </v>
      </c>
      <c r="X65" s="441" t="str">
        <f t="shared" si="67"/>
        <v xml:space="preserve"> </v>
      </c>
      <c r="Y65" s="433" t="str">
        <f t="shared" si="68"/>
        <v xml:space="preserve"> </v>
      </c>
      <c r="Z65" s="405" t="str">
        <f t="shared" si="69"/>
        <v xml:space="preserve"> </v>
      </c>
      <c r="AA65" s="425" t="str">
        <f t="shared" si="70"/>
        <v xml:space="preserve"> </v>
      </c>
      <c r="AB65" s="471"/>
      <c r="AC65" s="472"/>
      <c r="AD65" s="473"/>
      <c r="AE65" s="474" t="str">
        <f t="shared" si="71"/>
        <v xml:space="preserve"> </v>
      </c>
      <c r="AF65" s="475" t="str">
        <f t="shared" si="51"/>
        <v xml:space="preserve"> </v>
      </c>
      <c r="AH65" s="445" t="str">
        <f t="shared" si="52"/>
        <v xml:space="preserve"> </v>
      </c>
    </row>
    <row r="66" spans="2:34" ht="26.25" customHeight="1" x14ac:dyDescent="0.2">
      <c r="B66" s="272" t="s">
        <v>186</v>
      </c>
      <c r="C66" s="279"/>
      <c r="D66" s="278"/>
      <c r="E66" s="273" t="str">
        <f>IF(D66&gt;0,E54," ")</f>
        <v xml:space="preserve"> </v>
      </c>
      <c r="F66" s="430"/>
      <c r="G66" s="273" t="str">
        <f>IF(F66&gt;0,G54," ")</f>
        <v xml:space="preserve"> </v>
      </c>
      <c r="H66" s="286" t="str">
        <f t="shared" si="53"/>
        <v xml:space="preserve"> </v>
      </c>
      <c r="I66" s="273" t="str">
        <f t="shared" si="54"/>
        <v xml:space="preserve"> </v>
      </c>
      <c r="J66" s="451" t="str">
        <f t="shared" si="55"/>
        <v xml:space="preserve"> </v>
      </c>
      <c r="K66" s="273" t="str">
        <f t="shared" si="56"/>
        <v xml:space="preserve"> </v>
      </c>
      <c r="L66" s="289" t="str">
        <f t="shared" si="57"/>
        <v xml:space="preserve"> </v>
      </c>
      <c r="M66" s="273" t="str">
        <f t="shared" si="58"/>
        <v xml:space="preserve"> </v>
      </c>
      <c r="N66" s="441" t="str">
        <f t="shared" si="59"/>
        <v xml:space="preserve"> </v>
      </c>
      <c r="O66" s="433" t="str">
        <f t="shared" si="60"/>
        <v xml:space="preserve"> </v>
      </c>
      <c r="P66" s="438" t="str">
        <f t="shared" si="61"/>
        <v xml:space="preserve"> </v>
      </c>
      <c r="Q66" s="433" t="str">
        <f t="shared" si="62"/>
        <v xml:space="preserve"> </v>
      </c>
      <c r="R66" s="435" t="str">
        <f t="shared" si="50"/>
        <v xml:space="preserve"> </v>
      </c>
      <c r="S66" s="487" t="str">
        <f t="shared" si="63"/>
        <v xml:space="preserve"> </v>
      </c>
      <c r="T66" s="397" t="str">
        <f>IF(F66&gt;0.01,T70/F70*F66," ")</f>
        <v xml:space="preserve"> </v>
      </c>
      <c r="U66" s="273" t="str">
        <f t="shared" si="64"/>
        <v xml:space="preserve"> </v>
      </c>
      <c r="V66" s="441" t="str">
        <f t="shared" si="65"/>
        <v xml:space="preserve"> </v>
      </c>
      <c r="W66" s="433" t="str">
        <f t="shared" si="66"/>
        <v xml:space="preserve"> </v>
      </c>
      <c r="X66" s="441" t="str">
        <f t="shared" si="67"/>
        <v xml:space="preserve"> </v>
      </c>
      <c r="Y66" s="433" t="str">
        <f t="shared" si="68"/>
        <v xml:space="preserve"> </v>
      </c>
      <c r="Z66" s="405" t="str">
        <f t="shared" si="69"/>
        <v xml:space="preserve"> </v>
      </c>
      <c r="AA66" s="425" t="str">
        <f t="shared" si="70"/>
        <v xml:space="preserve"> </v>
      </c>
      <c r="AB66" s="471"/>
      <c r="AC66" s="472"/>
      <c r="AD66" s="473"/>
      <c r="AE66" s="474" t="str">
        <f t="shared" si="71"/>
        <v xml:space="preserve"> </v>
      </c>
      <c r="AF66" s="475" t="str">
        <f t="shared" si="51"/>
        <v xml:space="preserve"> </v>
      </c>
      <c r="AH66" s="445" t="str">
        <f t="shared" si="52"/>
        <v xml:space="preserve"> </v>
      </c>
    </row>
    <row r="67" spans="2:34" ht="26.25" customHeight="1" x14ac:dyDescent="0.2">
      <c r="B67" s="272" t="s">
        <v>186</v>
      </c>
      <c r="C67" s="279"/>
      <c r="D67" s="278"/>
      <c r="E67" s="273" t="str">
        <f>IF(D67&gt;0,E54," ")</f>
        <v xml:space="preserve"> </v>
      </c>
      <c r="F67" s="430"/>
      <c r="G67" s="273" t="str">
        <f>IF(F67&gt;0,G54," ")</f>
        <v xml:space="preserve"> </v>
      </c>
      <c r="H67" s="286" t="str">
        <f t="shared" si="53"/>
        <v xml:space="preserve"> </v>
      </c>
      <c r="I67" s="273" t="str">
        <f t="shared" si="54"/>
        <v xml:space="preserve"> </v>
      </c>
      <c r="J67" s="451" t="str">
        <f t="shared" si="55"/>
        <v xml:space="preserve"> </v>
      </c>
      <c r="K67" s="273" t="str">
        <f t="shared" si="56"/>
        <v xml:space="preserve"> </v>
      </c>
      <c r="L67" s="289" t="str">
        <f t="shared" si="57"/>
        <v xml:space="preserve"> </v>
      </c>
      <c r="M67" s="273" t="str">
        <f t="shared" si="58"/>
        <v xml:space="preserve"> </v>
      </c>
      <c r="N67" s="441" t="str">
        <f t="shared" si="59"/>
        <v xml:space="preserve"> </v>
      </c>
      <c r="O67" s="433" t="str">
        <f t="shared" si="60"/>
        <v xml:space="preserve"> </v>
      </c>
      <c r="P67" s="438" t="str">
        <f t="shared" si="61"/>
        <v xml:space="preserve"> </v>
      </c>
      <c r="Q67" s="433" t="str">
        <f t="shared" si="62"/>
        <v xml:space="preserve"> </v>
      </c>
      <c r="R67" s="435" t="str">
        <f t="shared" si="50"/>
        <v xml:space="preserve"> </v>
      </c>
      <c r="S67" s="487" t="str">
        <f t="shared" si="63"/>
        <v xml:space="preserve"> </v>
      </c>
      <c r="T67" s="397" t="str">
        <f>IF(F67&gt;0.01,T70/F70*F67," ")</f>
        <v xml:space="preserve"> </v>
      </c>
      <c r="U67" s="273" t="str">
        <f t="shared" si="64"/>
        <v xml:space="preserve"> </v>
      </c>
      <c r="V67" s="441" t="str">
        <f t="shared" si="65"/>
        <v xml:space="preserve"> </v>
      </c>
      <c r="W67" s="433" t="str">
        <f t="shared" si="66"/>
        <v xml:space="preserve"> </v>
      </c>
      <c r="X67" s="441" t="str">
        <f t="shared" si="67"/>
        <v xml:space="preserve"> </v>
      </c>
      <c r="Y67" s="433" t="str">
        <f t="shared" si="68"/>
        <v xml:space="preserve"> </v>
      </c>
      <c r="Z67" s="405" t="str">
        <f t="shared" si="69"/>
        <v xml:space="preserve"> </v>
      </c>
      <c r="AA67" s="425" t="str">
        <f t="shared" si="70"/>
        <v xml:space="preserve"> </v>
      </c>
      <c r="AB67" s="471"/>
      <c r="AC67" s="472"/>
      <c r="AD67" s="473"/>
      <c r="AE67" s="474" t="str">
        <f t="shared" si="71"/>
        <v xml:space="preserve"> </v>
      </c>
      <c r="AF67" s="475" t="str">
        <f t="shared" si="51"/>
        <v xml:space="preserve"> </v>
      </c>
      <c r="AH67" s="445" t="str">
        <f t="shared" si="52"/>
        <v xml:space="preserve"> </v>
      </c>
    </row>
    <row r="68" spans="2:34" ht="26.25" customHeight="1" x14ac:dyDescent="0.2">
      <c r="B68" s="272" t="s">
        <v>186</v>
      </c>
      <c r="C68" s="279"/>
      <c r="D68" s="278"/>
      <c r="E68" s="273" t="str">
        <f>IF(D68&gt;0,E54," ")</f>
        <v xml:space="preserve"> </v>
      </c>
      <c r="F68" s="430"/>
      <c r="G68" s="273" t="str">
        <f>IF(F68&gt;0,G54," ")</f>
        <v xml:space="preserve"> </v>
      </c>
      <c r="H68" s="286" t="str">
        <f t="shared" si="53"/>
        <v xml:space="preserve"> </v>
      </c>
      <c r="I68" s="273" t="str">
        <f t="shared" si="54"/>
        <v xml:space="preserve"> </v>
      </c>
      <c r="J68" s="451" t="str">
        <f t="shared" si="55"/>
        <v xml:space="preserve"> </v>
      </c>
      <c r="K68" s="273" t="str">
        <f t="shared" si="56"/>
        <v xml:space="preserve"> </v>
      </c>
      <c r="L68" s="289" t="str">
        <f t="shared" si="57"/>
        <v xml:space="preserve"> </v>
      </c>
      <c r="M68" s="273" t="str">
        <f t="shared" si="58"/>
        <v xml:space="preserve"> </v>
      </c>
      <c r="N68" s="441" t="str">
        <f t="shared" si="59"/>
        <v xml:space="preserve"> </v>
      </c>
      <c r="O68" s="433" t="str">
        <f t="shared" si="60"/>
        <v xml:space="preserve"> </v>
      </c>
      <c r="P68" s="438" t="str">
        <f t="shared" si="61"/>
        <v xml:space="preserve"> </v>
      </c>
      <c r="Q68" s="433" t="str">
        <f t="shared" si="62"/>
        <v xml:space="preserve"> </v>
      </c>
      <c r="R68" s="435" t="str">
        <f t="shared" si="50"/>
        <v xml:space="preserve"> </v>
      </c>
      <c r="S68" s="487" t="str">
        <f t="shared" si="63"/>
        <v xml:space="preserve"> </v>
      </c>
      <c r="T68" s="397" t="str">
        <f>IF(F68&gt;0.01,T70/F70*F68," ")</f>
        <v xml:space="preserve"> </v>
      </c>
      <c r="U68" s="273" t="str">
        <f t="shared" si="64"/>
        <v xml:space="preserve"> </v>
      </c>
      <c r="V68" s="441" t="str">
        <f t="shared" si="65"/>
        <v xml:space="preserve"> </v>
      </c>
      <c r="W68" s="433" t="str">
        <f t="shared" si="66"/>
        <v xml:space="preserve"> </v>
      </c>
      <c r="X68" s="441" t="str">
        <f t="shared" si="67"/>
        <v xml:space="preserve"> </v>
      </c>
      <c r="Y68" s="433" t="str">
        <f t="shared" si="68"/>
        <v xml:space="preserve"> </v>
      </c>
      <c r="Z68" s="405" t="str">
        <f t="shared" si="69"/>
        <v xml:space="preserve"> </v>
      </c>
      <c r="AA68" s="425" t="str">
        <f t="shared" si="70"/>
        <v xml:space="preserve"> </v>
      </c>
      <c r="AB68" s="471"/>
      <c r="AC68" s="472"/>
      <c r="AD68" s="473"/>
      <c r="AE68" s="474" t="str">
        <f t="shared" si="71"/>
        <v xml:space="preserve"> </v>
      </c>
      <c r="AF68" s="475" t="str">
        <f t="shared" si="51"/>
        <v xml:space="preserve"> </v>
      </c>
      <c r="AH68" s="445" t="str">
        <f t="shared" si="52"/>
        <v xml:space="preserve"> </v>
      </c>
    </row>
    <row r="69" spans="2:34" ht="26.25" customHeight="1" x14ac:dyDescent="0.2">
      <c r="B69" s="274" t="s">
        <v>186</v>
      </c>
      <c r="C69" s="452"/>
      <c r="D69" s="453"/>
      <c r="E69" s="273" t="str">
        <f>IF(D69&gt;0,E54," ")</f>
        <v xml:space="preserve"> </v>
      </c>
      <c r="F69" s="431"/>
      <c r="G69" s="273" t="str">
        <f>IF(F69&gt;0,G54," ")</f>
        <v xml:space="preserve"> </v>
      </c>
      <c r="H69" s="286" t="str">
        <f t="shared" si="53"/>
        <v xml:space="preserve"> </v>
      </c>
      <c r="I69" s="273" t="str">
        <f t="shared" si="54"/>
        <v xml:space="preserve"> </v>
      </c>
      <c r="J69" s="451" t="str">
        <f t="shared" si="55"/>
        <v xml:space="preserve"> </v>
      </c>
      <c r="K69" s="273" t="str">
        <f t="shared" si="56"/>
        <v xml:space="preserve"> </v>
      </c>
      <c r="L69" s="289" t="str">
        <f t="shared" si="57"/>
        <v xml:space="preserve"> </v>
      </c>
      <c r="M69" s="273" t="str">
        <f t="shared" si="58"/>
        <v xml:space="preserve"> </v>
      </c>
      <c r="N69" s="441" t="str">
        <f t="shared" si="59"/>
        <v xml:space="preserve"> </v>
      </c>
      <c r="O69" s="433" t="str">
        <f t="shared" si="60"/>
        <v xml:space="preserve"> </v>
      </c>
      <c r="P69" s="438" t="str">
        <f t="shared" si="61"/>
        <v xml:space="preserve"> </v>
      </c>
      <c r="Q69" s="433" t="str">
        <f t="shared" si="62"/>
        <v xml:space="preserve"> </v>
      </c>
      <c r="R69" s="435" t="str">
        <f t="shared" si="50"/>
        <v xml:space="preserve"> </v>
      </c>
      <c r="S69" s="487" t="str">
        <f t="shared" si="63"/>
        <v xml:space="preserve"> </v>
      </c>
      <c r="T69" s="397" t="str">
        <f>IF(F69&gt;0.01,T70/F70*F69," ")</f>
        <v xml:space="preserve"> </v>
      </c>
      <c r="U69" s="273" t="str">
        <f t="shared" si="64"/>
        <v xml:space="preserve"> </v>
      </c>
      <c r="V69" s="441" t="str">
        <f t="shared" si="65"/>
        <v xml:space="preserve"> </v>
      </c>
      <c r="W69" s="433" t="str">
        <f t="shared" si="66"/>
        <v xml:space="preserve"> </v>
      </c>
      <c r="X69" s="441" t="str">
        <f t="shared" si="67"/>
        <v xml:space="preserve"> </v>
      </c>
      <c r="Y69" s="433" t="str">
        <f t="shared" si="68"/>
        <v xml:space="preserve"> </v>
      </c>
      <c r="Z69" s="405" t="str">
        <f t="shared" si="69"/>
        <v xml:space="preserve"> </v>
      </c>
      <c r="AA69" s="425" t="str">
        <f t="shared" si="70"/>
        <v xml:space="preserve"> </v>
      </c>
      <c r="AB69" s="476"/>
      <c r="AC69" s="477"/>
      <c r="AD69" s="478"/>
      <c r="AE69" s="479" t="str">
        <f t="shared" si="71"/>
        <v xml:space="preserve"> </v>
      </c>
      <c r="AF69" s="480" t="str">
        <f t="shared" si="51"/>
        <v xml:space="preserve"> </v>
      </c>
      <c r="AH69" s="445" t="str">
        <f t="shared" si="52"/>
        <v xml:space="preserve"> </v>
      </c>
    </row>
    <row r="70" spans="2:34" ht="26.25" customHeight="1" x14ac:dyDescent="0.2">
      <c r="B70" s="865" t="s">
        <v>231</v>
      </c>
      <c r="C70" s="866"/>
      <c r="D70" s="454">
        <f>SUM(D54:D69)</f>
        <v>0</v>
      </c>
      <c r="E70" s="258" t="s">
        <v>187</v>
      </c>
      <c r="F70" s="442">
        <f>SUM(F54:F69)</f>
        <v>0</v>
      </c>
      <c r="G70" s="434" t="s">
        <v>197</v>
      </c>
      <c r="H70" s="446" t="str">
        <f>IF(F70&gt;0,J70/(AH70)," ")</f>
        <v xml:space="preserve"> </v>
      </c>
      <c r="I70" s="260" t="s">
        <v>189</v>
      </c>
      <c r="J70" s="443">
        <f>SUM(J54:J69)</f>
        <v>0</v>
      </c>
      <c r="K70" s="259" t="s">
        <v>190</v>
      </c>
      <c r="L70" s="396" t="str">
        <f>IF(F70&gt;0,N70/J70," ")</f>
        <v xml:space="preserve"> </v>
      </c>
      <c r="M70" s="259" t="s">
        <v>132</v>
      </c>
      <c r="N70" s="443">
        <f>SUM(N54:N69)</f>
        <v>0</v>
      </c>
      <c r="O70" s="434" t="s">
        <v>191</v>
      </c>
      <c r="P70" s="439" t="str">
        <f>IF(F70&gt;0,7.43/L70," ")</f>
        <v xml:space="preserve"> </v>
      </c>
      <c r="Q70" s="434" t="s">
        <v>192</v>
      </c>
      <c r="R70" s="436" t="str">
        <f t="shared" ref="R70" si="72">IF(F70&gt;0,P70/H70," ")</f>
        <v xml:space="preserve"> </v>
      </c>
      <c r="S70" s="492" t="s">
        <v>232</v>
      </c>
      <c r="T70" s="393">
        <f>U52</f>
        <v>0</v>
      </c>
      <c r="U70" s="259" t="s">
        <v>193</v>
      </c>
      <c r="V70" s="442" t="str">
        <f t="shared" ref="V70" si="73">IF(D70&gt;0,J70/D70," ")</f>
        <v xml:space="preserve"> </v>
      </c>
      <c r="W70" s="434" t="s">
        <v>194</v>
      </c>
      <c r="X70" s="442" t="str">
        <f t="shared" ref="X70" si="74">IF(D70&gt;0,N70/D70," ")</f>
        <v xml:space="preserve"> </v>
      </c>
      <c r="Y70" s="434" t="s">
        <v>195</v>
      </c>
      <c r="Z70" s="407" t="str">
        <f>IF(U52&gt;0,U52/D70," ")</f>
        <v xml:space="preserve"> </v>
      </c>
      <c r="AA70" s="261" t="s">
        <v>81</v>
      </c>
      <c r="AB70" s="416"/>
      <c r="AC70" s="481"/>
      <c r="AD70" s="481"/>
      <c r="AE70" s="482">
        <f>SUM(AE54:AE69)</f>
        <v>0</v>
      </c>
      <c r="AF70" s="483" t="str">
        <f>IF(D70&gt;0,AE70/D70," ")</f>
        <v xml:space="preserve"> </v>
      </c>
      <c r="AH70" s="444">
        <f>SUM(AH54:AH69)</f>
        <v>0</v>
      </c>
    </row>
    <row r="71" spans="2:34" ht="4.5" customHeight="1" thickBot="1" x14ac:dyDescent="0.25">
      <c r="B71" s="262"/>
      <c r="C71" s="263"/>
      <c r="D71" s="263"/>
      <c r="E71" s="263"/>
      <c r="F71" s="263"/>
      <c r="G71" s="263"/>
      <c r="H71" s="263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488"/>
      <c r="T71" s="264"/>
      <c r="U71" s="264"/>
      <c r="V71" s="264"/>
      <c r="W71" s="264"/>
      <c r="X71" s="264"/>
      <c r="Y71" s="264"/>
      <c r="Z71" s="264"/>
      <c r="AA71" s="265"/>
      <c r="AB71" s="263"/>
      <c r="AC71" s="484"/>
      <c r="AD71" s="484"/>
      <c r="AE71" s="484"/>
      <c r="AF71" s="484"/>
    </row>
    <row r="72" spans="2:34" ht="21" customHeight="1" thickBot="1" x14ac:dyDescent="0.25">
      <c r="B72" s="863" t="s">
        <v>229</v>
      </c>
      <c r="C72" s="864"/>
      <c r="D72" s="864"/>
      <c r="E72" s="864"/>
      <c r="F72" s="864"/>
      <c r="G72" s="864"/>
      <c r="H72" s="455"/>
      <c r="I72" s="456" t="s">
        <v>189</v>
      </c>
      <c r="J72" s="485" t="str">
        <f>IF(H72&gt;0,T72*P72," ")</f>
        <v xml:space="preserve"> </v>
      </c>
      <c r="K72" s="457" t="s">
        <v>190</v>
      </c>
      <c r="L72" s="458"/>
      <c r="M72" s="457" t="s">
        <v>132</v>
      </c>
      <c r="N72" s="485" t="str">
        <f>IF(L72&gt;0,L72*J72," ")</f>
        <v xml:space="preserve"> </v>
      </c>
      <c r="O72" s="459" t="s">
        <v>191</v>
      </c>
      <c r="P72" s="460" t="str">
        <f>IF(H72&gt;0,7.43/L72," ")</f>
        <v xml:space="preserve"> </v>
      </c>
      <c r="Q72" s="459" t="s">
        <v>192</v>
      </c>
      <c r="R72" s="461" t="str">
        <f>IF(H72&gt;0,P72/H72," ")</f>
        <v xml:space="preserve"> </v>
      </c>
      <c r="S72" s="491" t="s">
        <v>232</v>
      </c>
      <c r="T72" s="462"/>
      <c r="U72" s="459" t="s">
        <v>193</v>
      </c>
      <c r="V72" s="463" t="str">
        <f>IF(H72&gt;0,J72/D70," ")</f>
        <v xml:space="preserve"> </v>
      </c>
      <c r="W72" s="457" t="s">
        <v>194</v>
      </c>
      <c r="X72" s="464" t="str">
        <f>IF(T72&gt;0,N72/D70," ")</f>
        <v xml:space="preserve"> </v>
      </c>
      <c r="Y72" s="459" t="s">
        <v>195</v>
      </c>
      <c r="Z72" s="486" t="str">
        <f>IF(T72&gt;0,T72/D70," ")</f>
        <v xml:space="preserve"> </v>
      </c>
      <c r="AA72" s="465" t="s">
        <v>81</v>
      </c>
      <c r="AB72" s="250"/>
      <c r="AC72" s="484"/>
      <c r="AD72" s="484"/>
      <c r="AE72" s="484"/>
      <c r="AF72" s="484"/>
    </row>
    <row r="73" spans="2:34" ht="12" customHeight="1" thickBot="1" x14ac:dyDescent="0.25">
      <c r="B73" s="244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51"/>
      <c r="Y73" s="252"/>
      <c r="Z73" s="245"/>
      <c r="AA73" s="245"/>
      <c r="AB73" s="878" t="s">
        <v>176</v>
      </c>
      <c r="AC73" s="879"/>
      <c r="AD73" s="879"/>
      <c r="AE73" s="879"/>
      <c r="AF73" s="880"/>
    </row>
    <row r="74" spans="2:34" ht="18.75" customHeight="1" thickBot="1" x14ac:dyDescent="0.25">
      <c r="B74" s="873"/>
      <c r="C74" s="874"/>
      <c r="D74" s="874"/>
      <c r="E74" s="874"/>
      <c r="F74" s="867" t="s">
        <v>227</v>
      </c>
      <c r="G74" s="867"/>
      <c r="H74" s="868"/>
      <c r="I74" s="869"/>
      <c r="J74" s="875" t="s">
        <v>178</v>
      </c>
      <c r="K74" s="867"/>
      <c r="L74" s="874" t="s">
        <v>226</v>
      </c>
      <c r="M74" s="874"/>
      <c r="N74" s="874"/>
      <c r="O74" s="870" t="s">
        <v>228</v>
      </c>
      <c r="P74" s="871"/>
      <c r="Q74" s="871"/>
      <c r="R74" s="871"/>
      <c r="S74" s="871"/>
      <c r="T74" s="871"/>
      <c r="U74" s="872"/>
      <c r="V74" s="872"/>
      <c r="W74" s="493" t="s">
        <v>193</v>
      </c>
      <c r="X74" s="867" t="s">
        <v>181</v>
      </c>
      <c r="Y74" s="867"/>
      <c r="Z74" s="867"/>
      <c r="AA74" s="494"/>
      <c r="AB74" s="293"/>
      <c r="AC74" s="876" t="s">
        <v>182</v>
      </c>
      <c r="AD74" s="876" t="s">
        <v>183</v>
      </c>
      <c r="AE74" s="876" t="s">
        <v>184</v>
      </c>
      <c r="AF74" s="876" t="s">
        <v>185</v>
      </c>
    </row>
    <row r="75" spans="2:34" ht="3.75" customHeight="1" thickBot="1" x14ac:dyDescent="0.25">
      <c r="B75" s="495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7"/>
      <c r="AB75" s="294"/>
      <c r="AC75" s="877"/>
      <c r="AD75" s="877"/>
      <c r="AE75" s="877"/>
      <c r="AF75" s="877"/>
    </row>
    <row r="76" spans="2:34" ht="26.25" customHeight="1" x14ac:dyDescent="0.2">
      <c r="B76" s="267" t="s">
        <v>186</v>
      </c>
      <c r="C76" s="275"/>
      <c r="D76" s="276"/>
      <c r="E76" s="268" t="s">
        <v>187</v>
      </c>
      <c r="F76" s="429"/>
      <c r="G76" s="269" t="s">
        <v>197</v>
      </c>
      <c r="H76" s="285"/>
      <c r="I76" s="270" t="s">
        <v>189</v>
      </c>
      <c r="J76" s="451" t="str">
        <f>IF(F76&gt;0,T76*P76," ")</f>
        <v xml:space="preserve"> </v>
      </c>
      <c r="K76" s="269" t="s">
        <v>190</v>
      </c>
      <c r="L76" s="288"/>
      <c r="M76" s="269" t="s">
        <v>132</v>
      </c>
      <c r="N76" s="440" t="str">
        <f>IF(F76&gt;0,J76*L76," ")</f>
        <v xml:space="preserve"> </v>
      </c>
      <c r="O76" s="432" t="s">
        <v>191</v>
      </c>
      <c r="P76" s="437" t="str">
        <f>IF(L76&gt;0,7.43/L76," ")</f>
        <v xml:space="preserve"> </v>
      </c>
      <c r="Q76" s="432" t="s">
        <v>192</v>
      </c>
      <c r="R76" s="489" t="str">
        <f>IF(F76&gt;0,T76/F76," ")</f>
        <v xml:space="preserve"> </v>
      </c>
      <c r="S76" s="490" t="s">
        <v>232</v>
      </c>
      <c r="T76" s="397" t="str">
        <f>IF(F76&gt;0.01,T92/F92*F76," ")</f>
        <v xml:space="preserve"> </v>
      </c>
      <c r="U76" s="269" t="s">
        <v>193</v>
      </c>
      <c r="V76" s="440" t="str">
        <f>IF(F76&gt;0,J76/D76," ")</f>
        <v xml:space="preserve"> </v>
      </c>
      <c r="W76" s="432" t="s">
        <v>194</v>
      </c>
      <c r="X76" s="440" t="str">
        <f>IF(L76&gt;0,N76/D76," ")</f>
        <v xml:space="preserve"> </v>
      </c>
      <c r="Y76" s="432" t="s">
        <v>195</v>
      </c>
      <c r="Z76" s="404" t="str">
        <f>IF(L76&gt;0,X76/7.43," ")</f>
        <v xml:space="preserve"> </v>
      </c>
      <c r="AA76" s="271" t="s">
        <v>81</v>
      </c>
      <c r="AB76" s="466"/>
      <c r="AC76" s="467"/>
      <c r="AD76" s="468"/>
      <c r="AE76" s="469" t="str">
        <f>IF(AD76&gt;0,AD76-AC76," ")</f>
        <v xml:space="preserve"> </v>
      </c>
      <c r="AF76" s="470" t="str">
        <f>IF(AD76&gt;0,AE76/D76," ")</f>
        <v xml:space="preserve"> </v>
      </c>
      <c r="AH76" s="445" t="str">
        <f>IF(F76&gt;0,J76/H76," ")</f>
        <v xml:space="preserve"> </v>
      </c>
    </row>
    <row r="77" spans="2:34" ht="26.25" customHeight="1" x14ac:dyDescent="0.2">
      <c r="B77" s="272" t="s">
        <v>186</v>
      </c>
      <c r="C77" s="277"/>
      <c r="D77" s="278"/>
      <c r="E77" s="273" t="str">
        <f>IF(D77&gt;0,E76," ")</f>
        <v xml:space="preserve"> </v>
      </c>
      <c r="F77" s="430"/>
      <c r="G77" s="273" t="str">
        <f>IF(F77&gt;0,G76," ")</f>
        <v xml:space="preserve"> </v>
      </c>
      <c r="H77" s="286" t="str">
        <f>IF(F77&gt;0,H76," ")</f>
        <v xml:space="preserve"> </v>
      </c>
      <c r="I77" s="273" t="str">
        <f>IF(F77&gt;0,I76," ")</f>
        <v xml:space="preserve"> </v>
      </c>
      <c r="J77" s="451" t="str">
        <f>IF(F77&gt;0,T77*P77," ")</f>
        <v xml:space="preserve"> </v>
      </c>
      <c r="K77" s="273" t="str">
        <f>IF(F77&gt;0,K76," ")</f>
        <v xml:space="preserve"> </v>
      </c>
      <c r="L77" s="289" t="str">
        <f>IF(F77&gt;0,L76," ")</f>
        <v xml:space="preserve"> </v>
      </c>
      <c r="M77" s="273" t="str">
        <f>IF(F77&gt;0,M76," ")</f>
        <v xml:space="preserve"> </v>
      </c>
      <c r="N77" s="441" t="str">
        <f>IF(F77&gt;0,J77*L77," ")</f>
        <v xml:space="preserve"> </v>
      </c>
      <c r="O77" s="433" t="str">
        <f>IF(F77&gt;0,O76," ")</f>
        <v xml:space="preserve"> </v>
      </c>
      <c r="P77" s="438" t="str">
        <f>IF(F77&gt;0,7.43/L77," ")</f>
        <v xml:space="preserve"> </v>
      </c>
      <c r="Q77" s="433" t="str">
        <f>IF(F77&gt;0,Q76," ")</f>
        <v xml:space="preserve"> </v>
      </c>
      <c r="R77" s="435" t="str">
        <f t="shared" ref="R77:R91" si="75">IF(F77&gt;0,T77/F77," ")</f>
        <v xml:space="preserve"> </v>
      </c>
      <c r="S77" s="487" t="str">
        <f>IF(F77&gt;0,S76," ")</f>
        <v xml:space="preserve"> </v>
      </c>
      <c r="T77" s="397" t="str">
        <f>IF(F77&gt;0.01,T92/F92*F77," ")</f>
        <v xml:space="preserve"> </v>
      </c>
      <c r="U77" s="273" t="str">
        <f>IF(F77&gt;0,U76," ")</f>
        <v xml:space="preserve"> </v>
      </c>
      <c r="V77" s="441" t="str">
        <f>IF(F77&gt;0,J77/D77," ")</f>
        <v xml:space="preserve"> </v>
      </c>
      <c r="W77" s="433" t="str">
        <f>IF(F77&gt;0,W76," ")</f>
        <v xml:space="preserve"> </v>
      </c>
      <c r="X77" s="441" t="str">
        <f>IF(F77&gt;0,N77/D77," ")</f>
        <v xml:space="preserve"> </v>
      </c>
      <c r="Y77" s="433" t="str">
        <f>IF(F77&gt;0,Y76," ")</f>
        <v xml:space="preserve"> </v>
      </c>
      <c r="Z77" s="405" t="str">
        <f>IF(F77&gt;0,X77/7.43," ")</f>
        <v xml:space="preserve"> </v>
      </c>
      <c r="AA77" s="425" t="str">
        <f>IF(F77&gt;0,AA76," ")</f>
        <v xml:space="preserve"> </v>
      </c>
      <c r="AB77" s="471"/>
      <c r="AC77" s="472"/>
      <c r="AD77" s="473"/>
      <c r="AE77" s="474" t="str">
        <f>IF(AD77&gt;0,AD77-AC77," ")</f>
        <v xml:space="preserve"> </v>
      </c>
      <c r="AF77" s="475" t="str">
        <f t="shared" ref="AF77:AF91" si="76">IF(AD77&gt;0,AE77/D77," ")</f>
        <v xml:space="preserve"> </v>
      </c>
      <c r="AH77" s="445" t="str">
        <f t="shared" ref="AH77:AH91" si="77">IF(F77&gt;0,J77/H77," ")</f>
        <v xml:space="preserve"> </v>
      </c>
    </row>
    <row r="78" spans="2:34" ht="26.25" customHeight="1" x14ac:dyDescent="0.2">
      <c r="B78" s="272" t="s">
        <v>186</v>
      </c>
      <c r="C78" s="279"/>
      <c r="D78" s="278"/>
      <c r="E78" s="273" t="str">
        <f>IF(D78&gt;0,E76," ")</f>
        <v xml:space="preserve"> </v>
      </c>
      <c r="F78" s="430"/>
      <c r="G78" s="273" t="str">
        <f>IF(F78&gt;0,G76," ")</f>
        <v xml:space="preserve"> </v>
      </c>
      <c r="H78" s="286" t="str">
        <f t="shared" ref="H78:H91" si="78">IF(F78&gt;0,H77," ")</f>
        <v xml:space="preserve"> </v>
      </c>
      <c r="I78" s="273" t="str">
        <f t="shared" ref="I78:I91" si="79">IF(F78&gt;0,I77," ")</f>
        <v xml:space="preserve"> </v>
      </c>
      <c r="J78" s="451" t="str">
        <f t="shared" ref="J78:J91" si="80">IF(F78&gt;0,T78*P78," ")</f>
        <v xml:space="preserve"> </v>
      </c>
      <c r="K78" s="273" t="str">
        <f t="shared" ref="K78:K91" si="81">IF(F78&gt;0,K77," ")</f>
        <v xml:space="preserve"> </v>
      </c>
      <c r="L78" s="289" t="str">
        <f t="shared" ref="L78:L91" si="82">IF(F78&gt;0,L77," ")</f>
        <v xml:space="preserve"> </v>
      </c>
      <c r="M78" s="273" t="str">
        <f t="shared" ref="M78:M91" si="83">IF(F78&gt;0,M77," ")</f>
        <v xml:space="preserve"> </v>
      </c>
      <c r="N78" s="441" t="str">
        <f t="shared" ref="N78:N91" si="84">IF(F78&gt;0,J78*L78," ")</f>
        <v xml:space="preserve"> </v>
      </c>
      <c r="O78" s="433" t="str">
        <f t="shared" ref="O78:O91" si="85">IF(F78&gt;0,O77," ")</f>
        <v xml:space="preserve"> </v>
      </c>
      <c r="P78" s="438" t="str">
        <f t="shared" ref="P78:P91" si="86">IF(F78&gt;0,7.43/L78," ")</f>
        <v xml:space="preserve"> </v>
      </c>
      <c r="Q78" s="433" t="str">
        <f t="shared" ref="Q78:Q91" si="87">IF(F78&gt;0,Q77," ")</f>
        <v xml:space="preserve"> </v>
      </c>
      <c r="R78" s="435" t="str">
        <f t="shared" si="75"/>
        <v xml:space="preserve"> </v>
      </c>
      <c r="S78" s="487" t="str">
        <f t="shared" ref="S78:S91" si="88">IF(F78&gt;0,S77," ")</f>
        <v xml:space="preserve"> </v>
      </c>
      <c r="T78" s="397" t="str">
        <f>IF(F78&gt;0.01,T92/F92*F78," ")</f>
        <v xml:space="preserve"> </v>
      </c>
      <c r="U78" s="273" t="str">
        <f t="shared" ref="U78:U91" si="89">IF(F78&gt;0,U77," ")</f>
        <v xml:space="preserve"> </v>
      </c>
      <c r="V78" s="441" t="str">
        <f t="shared" ref="V78:V91" si="90">IF(F78&gt;0,J78/D78," ")</f>
        <v xml:space="preserve"> </v>
      </c>
      <c r="W78" s="433" t="str">
        <f t="shared" ref="W78:W91" si="91">IF(F78&gt;0,W77," ")</f>
        <v xml:space="preserve"> </v>
      </c>
      <c r="X78" s="441" t="str">
        <f t="shared" ref="X78:X91" si="92">IF(F78&gt;0,N78/D78," ")</f>
        <v xml:space="preserve"> </v>
      </c>
      <c r="Y78" s="433" t="str">
        <f t="shared" ref="Y78:Y91" si="93">IF(F78&gt;0,Y77," ")</f>
        <v xml:space="preserve"> </v>
      </c>
      <c r="Z78" s="405" t="str">
        <f t="shared" ref="Z78:Z91" si="94">IF(F78&gt;0,X78/7.43," ")</f>
        <v xml:space="preserve"> </v>
      </c>
      <c r="AA78" s="425" t="str">
        <f t="shared" ref="AA78:AA91" si="95">IF(F78&gt;0,AA77," ")</f>
        <v xml:space="preserve"> </v>
      </c>
      <c r="AB78" s="471"/>
      <c r="AC78" s="472"/>
      <c r="AD78" s="473"/>
      <c r="AE78" s="474" t="str">
        <f t="shared" ref="AE78:AE91" si="96">IF(AD78&gt;0,AD78-AC78," ")</f>
        <v xml:space="preserve"> </v>
      </c>
      <c r="AF78" s="475" t="str">
        <f t="shared" si="76"/>
        <v xml:space="preserve"> </v>
      </c>
      <c r="AH78" s="445" t="str">
        <f t="shared" si="77"/>
        <v xml:space="preserve"> </v>
      </c>
    </row>
    <row r="79" spans="2:34" ht="26.25" customHeight="1" x14ac:dyDescent="0.2">
      <c r="B79" s="272" t="s">
        <v>186</v>
      </c>
      <c r="C79" s="279"/>
      <c r="D79" s="278"/>
      <c r="E79" s="273" t="str">
        <f>IF(D79&gt;0,E76," ")</f>
        <v xml:space="preserve"> </v>
      </c>
      <c r="F79" s="430"/>
      <c r="G79" s="273" t="str">
        <f>IF(F79&gt;0,G76," ")</f>
        <v xml:space="preserve"> </v>
      </c>
      <c r="H79" s="286" t="str">
        <f t="shared" si="78"/>
        <v xml:space="preserve"> </v>
      </c>
      <c r="I79" s="273" t="str">
        <f t="shared" si="79"/>
        <v xml:space="preserve"> </v>
      </c>
      <c r="J79" s="451" t="str">
        <f t="shared" si="80"/>
        <v xml:space="preserve"> </v>
      </c>
      <c r="K79" s="273" t="str">
        <f t="shared" si="81"/>
        <v xml:space="preserve"> </v>
      </c>
      <c r="L79" s="289" t="str">
        <f t="shared" si="82"/>
        <v xml:space="preserve"> </v>
      </c>
      <c r="M79" s="273" t="str">
        <f t="shared" si="83"/>
        <v xml:space="preserve"> </v>
      </c>
      <c r="N79" s="441" t="str">
        <f t="shared" si="84"/>
        <v xml:space="preserve"> </v>
      </c>
      <c r="O79" s="433" t="str">
        <f t="shared" si="85"/>
        <v xml:space="preserve"> </v>
      </c>
      <c r="P79" s="438" t="str">
        <f t="shared" si="86"/>
        <v xml:space="preserve"> </v>
      </c>
      <c r="Q79" s="433" t="str">
        <f t="shared" si="87"/>
        <v xml:space="preserve"> </v>
      </c>
      <c r="R79" s="435" t="str">
        <f t="shared" si="75"/>
        <v xml:space="preserve"> </v>
      </c>
      <c r="S79" s="487" t="str">
        <f t="shared" si="88"/>
        <v xml:space="preserve"> </v>
      </c>
      <c r="T79" s="397" t="str">
        <f>IF(F79&gt;0.01,T92/F92*F79," ")</f>
        <v xml:space="preserve"> </v>
      </c>
      <c r="U79" s="273" t="str">
        <f t="shared" si="89"/>
        <v xml:space="preserve"> </v>
      </c>
      <c r="V79" s="441" t="str">
        <f t="shared" si="90"/>
        <v xml:space="preserve"> </v>
      </c>
      <c r="W79" s="433" t="str">
        <f t="shared" si="91"/>
        <v xml:space="preserve"> </v>
      </c>
      <c r="X79" s="441" t="str">
        <f t="shared" si="92"/>
        <v xml:space="preserve"> </v>
      </c>
      <c r="Y79" s="433" t="str">
        <f t="shared" si="93"/>
        <v xml:space="preserve"> </v>
      </c>
      <c r="Z79" s="405" t="str">
        <f t="shared" si="94"/>
        <v xml:space="preserve"> </v>
      </c>
      <c r="AA79" s="425" t="str">
        <f t="shared" si="95"/>
        <v xml:space="preserve"> </v>
      </c>
      <c r="AB79" s="471"/>
      <c r="AC79" s="472"/>
      <c r="AD79" s="473"/>
      <c r="AE79" s="474" t="str">
        <f t="shared" si="96"/>
        <v xml:space="preserve"> </v>
      </c>
      <c r="AF79" s="475" t="str">
        <f t="shared" si="76"/>
        <v xml:space="preserve"> </v>
      </c>
      <c r="AH79" s="445" t="str">
        <f t="shared" si="77"/>
        <v xml:space="preserve"> </v>
      </c>
    </row>
    <row r="80" spans="2:34" ht="26.25" customHeight="1" x14ac:dyDescent="0.2">
      <c r="B80" s="272" t="s">
        <v>186</v>
      </c>
      <c r="C80" s="277"/>
      <c r="D80" s="278"/>
      <c r="E80" s="273" t="str">
        <f>IF(D80&gt;0,E76," ")</f>
        <v xml:space="preserve"> </v>
      </c>
      <c r="F80" s="430"/>
      <c r="G80" s="273" t="str">
        <f>IF(F80&gt;0,G76," ")</f>
        <v xml:space="preserve"> </v>
      </c>
      <c r="H80" s="286" t="str">
        <f t="shared" si="78"/>
        <v xml:space="preserve"> </v>
      </c>
      <c r="I80" s="273" t="str">
        <f t="shared" si="79"/>
        <v xml:space="preserve"> </v>
      </c>
      <c r="J80" s="451" t="str">
        <f t="shared" si="80"/>
        <v xml:space="preserve"> </v>
      </c>
      <c r="K80" s="273" t="str">
        <f t="shared" si="81"/>
        <v xml:space="preserve"> </v>
      </c>
      <c r="L80" s="289" t="str">
        <f t="shared" si="82"/>
        <v xml:space="preserve"> </v>
      </c>
      <c r="M80" s="273" t="str">
        <f t="shared" si="83"/>
        <v xml:space="preserve"> </v>
      </c>
      <c r="N80" s="441" t="str">
        <f t="shared" si="84"/>
        <v xml:space="preserve"> </v>
      </c>
      <c r="O80" s="433" t="str">
        <f t="shared" si="85"/>
        <v xml:space="preserve"> </v>
      </c>
      <c r="P80" s="438" t="str">
        <f t="shared" si="86"/>
        <v xml:space="preserve"> </v>
      </c>
      <c r="Q80" s="433" t="str">
        <f t="shared" si="87"/>
        <v xml:space="preserve"> </v>
      </c>
      <c r="R80" s="435" t="str">
        <f t="shared" si="75"/>
        <v xml:space="preserve"> </v>
      </c>
      <c r="S80" s="487" t="str">
        <f t="shared" si="88"/>
        <v xml:space="preserve"> </v>
      </c>
      <c r="T80" s="397" t="str">
        <f>IF(F80&gt;0.01,T92/F92*F80," ")</f>
        <v xml:space="preserve"> </v>
      </c>
      <c r="U80" s="273" t="str">
        <f t="shared" si="89"/>
        <v xml:space="preserve"> </v>
      </c>
      <c r="V80" s="441" t="str">
        <f t="shared" si="90"/>
        <v xml:space="preserve"> </v>
      </c>
      <c r="W80" s="433" t="str">
        <f t="shared" si="91"/>
        <v xml:space="preserve"> </v>
      </c>
      <c r="X80" s="441" t="str">
        <f t="shared" si="92"/>
        <v xml:space="preserve"> </v>
      </c>
      <c r="Y80" s="433" t="str">
        <f t="shared" si="93"/>
        <v xml:space="preserve"> </v>
      </c>
      <c r="Z80" s="405" t="str">
        <f t="shared" si="94"/>
        <v xml:space="preserve"> </v>
      </c>
      <c r="AA80" s="425" t="str">
        <f t="shared" si="95"/>
        <v xml:space="preserve"> </v>
      </c>
      <c r="AB80" s="471"/>
      <c r="AC80" s="472"/>
      <c r="AD80" s="473"/>
      <c r="AE80" s="474" t="str">
        <f t="shared" si="96"/>
        <v xml:space="preserve"> </v>
      </c>
      <c r="AF80" s="475" t="str">
        <f t="shared" si="76"/>
        <v xml:space="preserve"> </v>
      </c>
      <c r="AH80" s="445" t="str">
        <f t="shared" si="77"/>
        <v xml:space="preserve"> </v>
      </c>
    </row>
    <row r="81" spans="2:34" ht="26.25" customHeight="1" x14ac:dyDescent="0.2">
      <c r="B81" s="272" t="s">
        <v>186</v>
      </c>
      <c r="C81" s="279"/>
      <c r="D81" s="278"/>
      <c r="E81" s="273" t="str">
        <f>IF(D81&gt;0,E76," ")</f>
        <v xml:space="preserve"> </v>
      </c>
      <c r="F81" s="430"/>
      <c r="G81" s="273" t="str">
        <f>IF(F81&gt;0,G76," ")</f>
        <v xml:space="preserve"> </v>
      </c>
      <c r="H81" s="286" t="str">
        <f t="shared" si="78"/>
        <v xml:space="preserve"> </v>
      </c>
      <c r="I81" s="273" t="str">
        <f t="shared" si="79"/>
        <v xml:space="preserve"> </v>
      </c>
      <c r="J81" s="451" t="str">
        <f t="shared" si="80"/>
        <v xml:space="preserve"> </v>
      </c>
      <c r="K81" s="273" t="str">
        <f t="shared" si="81"/>
        <v xml:space="preserve"> </v>
      </c>
      <c r="L81" s="289" t="str">
        <f t="shared" si="82"/>
        <v xml:space="preserve"> </v>
      </c>
      <c r="M81" s="273" t="str">
        <f t="shared" si="83"/>
        <v xml:space="preserve"> </v>
      </c>
      <c r="N81" s="441" t="str">
        <f t="shared" si="84"/>
        <v xml:space="preserve"> </v>
      </c>
      <c r="O81" s="433" t="str">
        <f t="shared" si="85"/>
        <v xml:space="preserve"> </v>
      </c>
      <c r="P81" s="438" t="str">
        <f t="shared" si="86"/>
        <v xml:space="preserve"> </v>
      </c>
      <c r="Q81" s="433" t="str">
        <f t="shared" si="87"/>
        <v xml:space="preserve"> </v>
      </c>
      <c r="R81" s="435" t="str">
        <f t="shared" si="75"/>
        <v xml:space="preserve"> </v>
      </c>
      <c r="S81" s="487" t="str">
        <f t="shared" si="88"/>
        <v xml:space="preserve"> </v>
      </c>
      <c r="T81" s="397" t="str">
        <f>IF(F81&gt;0.01,T92/F92*F81," ")</f>
        <v xml:space="preserve"> </v>
      </c>
      <c r="U81" s="273" t="str">
        <f t="shared" si="89"/>
        <v xml:space="preserve"> </v>
      </c>
      <c r="V81" s="441" t="str">
        <f t="shared" si="90"/>
        <v xml:space="preserve"> </v>
      </c>
      <c r="W81" s="433" t="str">
        <f t="shared" si="91"/>
        <v xml:space="preserve"> </v>
      </c>
      <c r="X81" s="441" t="str">
        <f t="shared" si="92"/>
        <v xml:space="preserve"> </v>
      </c>
      <c r="Y81" s="433" t="str">
        <f t="shared" si="93"/>
        <v xml:space="preserve"> </v>
      </c>
      <c r="Z81" s="405" t="str">
        <f t="shared" si="94"/>
        <v xml:space="preserve"> </v>
      </c>
      <c r="AA81" s="425" t="str">
        <f t="shared" si="95"/>
        <v xml:space="preserve"> </v>
      </c>
      <c r="AB81" s="471"/>
      <c r="AC81" s="472"/>
      <c r="AD81" s="473"/>
      <c r="AE81" s="474" t="str">
        <f t="shared" si="96"/>
        <v xml:space="preserve"> </v>
      </c>
      <c r="AF81" s="475" t="str">
        <f t="shared" si="76"/>
        <v xml:space="preserve"> </v>
      </c>
      <c r="AH81" s="445" t="str">
        <f t="shared" si="77"/>
        <v xml:space="preserve"> </v>
      </c>
    </row>
    <row r="82" spans="2:34" ht="26.25" customHeight="1" x14ac:dyDescent="0.2">
      <c r="B82" s="272" t="s">
        <v>186</v>
      </c>
      <c r="C82" s="279"/>
      <c r="D82" s="278"/>
      <c r="E82" s="273" t="str">
        <f>IF(D82&gt;0,E76," ")</f>
        <v xml:space="preserve"> </v>
      </c>
      <c r="F82" s="430"/>
      <c r="G82" s="273" t="str">
        <f>IF(F82&gt;0,G76," ")</f>
        <v xml:space="preserve"> </v>
      </c>
      <c r="H82" s="286" t="str">
        <f t="shared" si="78"/>
        <v xml:space="preserve"> </v>
      </c>
      <c r="I82" s="273" t="str">
        <f t="shared" si="79"/>
        <v xml:space="preserve"> </v>
      </c>
      <c r="J82" s="451" t="str">
        <f t="shared" si="80"/>
        <v xml:space="preserve"> </v>
      </c>
      <c r="K82" s="273" t="str">
        <f t="shared" si="81"/>
        <v xml:space="preserve"> </v>
      </c>
      <c r="L82" s="289" t="str">
        <f t="shared" si="82"/>
        <v xml:space="preserve"> </v>
      </c>
      <c r="M82" s="273" t="str">
        <f t="shared" si="83"/>
        <v xml:space="preserve"> </v>
      </c>
      <c r="N82" s="441" t="str">
        <f t="shared" si="84"/>
        <v xml:space="preserve"> </v>
      </c>
      <c r="O82" s="433" t="str">
        <f t="shared" si="85"/>
        <v xml:space="preserve"> </v>
      </c>
      <c r="P82" s="438" t="str">
        <f t="shared" si="86"/>
        <v xml:space="preserve"> </v>
      </c>
      <c r="Q82" s="433" t="str">
        <f t="shared" si="87"/>
        <v xml:space="preserve"> </v>
      </c>
      <c r="R82" s="435" t="str">
        <f t="shared" si="75"/>
        <v xml:space="preserve"> </v>
      </c>
      <c r="S82" s="487" t="str">
        <f t="shared" si="88"/>
        <v xml:space="preserve"> </v>
      </c>
      <c r="T82" s="397" t="str">
        <f>IF(F82&gt;0.01,T92/F92*F82," ")</f>
        <v xml:space="preserve"> </v>
      </c>
      <c r="U82" s="273" t="str">
        <f t="shared" si="89"/>
        <v xml:space="preserve"> </v>
      </c>
      <c r="V82" s="441" t="str">
        <f t="shared" si="90"/>
        <v xml:space="preserve"> </v>
      </c>
      <c r="W82" s="433" t="str">
        <f t="shared" si="91"/>
        <v xml:space="preserve"> </v>
      </c>
      <c r="X82" s="441" t="str">
        <f t="shared" si="92"/>
        <v xml:space="preserve"> </v>
      </c>
      <c r="Y82" s="433" t="str">
        <f t="shared" si="93"/>
        <v xml:space="preserve"> </v>
      </c>
      <c r="Z82" s="405" t="str">
        <f t="shared" si="94"/>
        <v xml:space="preserve"> </v>
      </c>
      <c r="AA82" s="425" t="str">
        <f t="shared" si="95"/>
        <v xml:space="preserve"> </v>
      </c>
      <c r="AB82" s="471"/>
      <c r="AC82" s="472"/>
      <c r="AD82" s="473"/>
      <c r="AE82" s="474" t="str">
        <f t="shared" si="96"/>
        <v xml:space="preserve"> </v>
      </c>
      <c r="AF82" s="475" t="str">
        <f t="shared" si="76"/>
        <v xml:space="preserve"> </v>
      </c>
      <c r="AH82" s="445" t="str">
        <f t="shared" si="77"/>
        <v xml:space="preserve"> </v>
      </c>
    </row>
    <row r="83" spans="2:34" ht="26.25" customHeight="1" x14ac:dyDescent="0.2">
      <c r="B83" s="272" t="s">
        <v>186</v>
      </c>
      <c r="C83" s="279"/>
      <c r="D83" s="278"/>
      <c r="E83" s="273" t="str">
        <f>IF(D83&gt;0,E76," ")</f>
        <v xml:space="preserve"> </v>
      </c>
      <c r="F83" s="430"/>
      <c r="G83" s="273" t="str">
        <f>IF(F83&gt;0,G76," ")</f>
        <v xml:space="preserve"> </v>
      </c>
      <c r="H83" s="286" t="str">
        <f t="shared" si="78"/>
        <v xml:space="preserve"> </v>
      </c>
      <c r="I83" s="273" t="str">
        <f t="shared" si="79"/>
        <v xml:space="preserve"> </v>
      </c>
      <c r="J83" s="451" t="str">
        <f t="shared" si="80"/>
        <v xml:space="preserve"> </v>
      </c>
      <c r="K83" s="273" t="str">
        <f t="shared" si="81"/>
        <v xml:space="preserve"> </v>
      </c>
      <c r="L83" s="289" t="str">
        <f t="shared" si="82"/>
        <v xml:space="preserve"> </v>
      </c>
      <c r="M83" s="273" t="str">
        <f t="shared" si="83"/>
        <v xml:space="preserve"> </v>
      </c>
      <c r="N83" s="441" t="str">
        <f t="shared" si="84"/>
        <v xml:space="preserve"> </v>
      </c>
      <c r="O83" s="433" t="str">
        <f t="shared" si="85"/>
        <v xml:space="preserve"> </v>
      </c>
      <c r="P83" s="438" t="str">
        <f t="shared" si="86"/>
        <v xml:space="preserve"> </v>
      </c>
      <c r="Q83" s="433" t="str">
        <f t="shared" si="87"/>
        <v xml:space="preserve"> </v>
      </c>
      <c r="R83" s="435" t="str">
        <f t="shared" si="75"/>
        <v xml:space="preserve"> </v>
      </c>
      <c r="S83" s="487" t="str">
        <f t="shared" si="88"/>
        <v xml:space="preserve"> </v>
      </c>
      <c r="T83" s="397" t="str">
        <f>IF(F83&gt;0.01,T92/F92*F83," ")</f>
        <v xml:space="preserve"> </v>
      </c>
      <c r="U83" s="273" t="str">
        <f t="shared" si="89"/>
        <v xml:space="preserve"> </v>
      </c>
      <c r="V83" s="441" t="str">
        <f t="shared" si="90"/>
        <v xml:space="preserve"> </v>
      </c>
      <c r="W83" s="433" t="str">
        <f t="shared" si="91"/>
        <v xml:space="preserve"> </v>
      </c>
      <c r="X83" s="441" t="str">
        <f t="shared" si="92"/>
        <v xml:space="preserve"> </v>
      </c>
      <c r="Y83" s="433" t="str">
        <f t="shared" si="93"/>
        <v xml:space="preserve"> </v>
      </c>
      <c r="Z83" s="405" t="str">
        <f t="shared" si="94"/>
        <v xml:space="preserve"> </v>
      </c>
      <c r="AA83" s="425" t="str">
        <f t="shared" si="95"/>
        <v xml:space="preserve"> </v>
      </c>
      <c r="AB83" s="471"/>
      <c r="AC83" s="472"/>
      <c r="AD83" s="473"/>
      <c r="AE83" s="474" t="str">
        <f t="shared" si="96"/>
        <v xml:space="preserve"> </v>
      </c>
      <c r="AF83" s="475" t="str">
        <f t="shared" si="76"/>
        <v xml:space="preserve"> </v>
      </c>
      <c r="AH83" s="445" t="str">
        <f t="shared" si="77"/>
        <v xml:space="preserve"> </v>
      </c>
    </row>
    <row r="84" spans="2:34" ht="26.25" customHeight="1" x14ac:dyDescent="0.2">
      <c r="B84" s="272" t="s">
        <v>186</v>
      </c>
      <c r="C84" s="279"/>
      <c r="D84" s="278"/>
      <c r="E84" s="273" t="str">
        <f>IF(D84&gt;0,E76," ")</f>
        <v xml:space="preserve"> </v>
      </c>
      <c r="F84" s="430"/>
      <c r="G84" s="273" t="str">
        <f>IF(F84&gt;0,G76," ")</f>
        <v xml:space="preserve"> </v>
      </c>
      <c r="H84" s="286" t="str">
        <f t="shared" si="78"/>
        <v xml:space="preserve"> </v>
      </c>
      <c r="I84" s="273" t="str">
        <f t="shared" si="79"/>
        <v xml:space="preserve"> </v>
      </c>
      <c r="J84" s="451" t="str">
        <f t="shared" si="80"/>
        <v xml:space="preserve"> </v>
      </c>
      <c r="K84" s="273" t="str">
        <f t="shared" si="81"/>
        <v xml:space="preserve"> </v>
      </c>
      <c r="L84" s="289" t="str">
        <f t="shared" si="82"/>
        <v xml:space="preserve"> </v>
      </c>
      <c r="M84" s="273" t="str">
        <f t="shared" si="83"/>
        <v xml:space="preserve"> </v>
      </c>
      <c r="N84" s="441" t="str">
        <f t="shared" si="84"/>
        <v xml:space="preserve"> </v>
      </c>
      <c r="O84" s="433" t="str">
        <f t="shared" si="85"/>
        <v xml:space="preserve"> </v>
      </c>
      <c r="P84" s="438" t="str">
        <f t="shared" si="86"/>
        <v xml:space="preserve"> </v>
      </c>
      <c r="Q84" s="433" t="str">
        <f t="shared" si="87"/>
        <v xml:space="preserve"> </v>
      </c>
      <c r="R84" s="435" t="str">
        <f t="shared" si="75"/>
        <v xml:space="preserve"> </v>
      </c>
      <c r="S84" s="487" t="str">
        <f t="shared" si="88"/>
        <v xml:space="preserve"> </v>
      </c>
      <c r="T84" s="397" t="str">
        <f>IF(F84&gt;0.01,T92/F92*F84," ")</f>
        <v xml:space="preserve"> </v>
      </c>
      <c r="U84" s="273" t="str">
        <f t="shared" si="89"/>
        <v xml:space="preserve"> </v>
      </c>
      <c r="V84" s="441" t="str">
        <f t="shared" si="90"/>
        <v xml:space="preserve"> </v>
      </c>
      <c r="W84" s="433" t="str">
        <f t="shared" si="91"/>
        <v xml:space="preserve"> </v>
      </c>
      <c r="X84" s="441" t="str">
        <f t="shared" si="92"/>
        <v xml:space="preserve"> </v>
      </c>
      <c r="Y84" s="433" t="str">
        <f t="shared" si="93"/>
        <v xml:space="preserve"> </v>
      </c>
      <c r="Z84" s="405" t="str">
        <f t="shared" si="94"/>
        <v xml:space="preserve"> </v>
      </c>
      <c r="AA84" s="425" t="str">
        <f t="shared" si="95"/>
        <v xml:space="preserve"> </v>
      </c>
      <c r="AB84" s="471"/>
      <c r="AC84" s="472"/>
      <c r="AD84" s="473"/>
      <c r="AE84" s="474" t="str">
        <f t="shared" si="96"/>
        <v xml:space="preserve"> </v>
      </c>
      <c r="AF84" s="475" t="str">
        <f t="shared" si="76"/>
        <v xml:space="preserve"> </v>
      </c>
      <c r="AH84" s="445" t="str">
        <f t="shared" si="77"/>
        <v xml:space="preserve"> </v>
      </c>
    </row>
    <row r="85" spans="2:34" ht="26.25" customHeight="1" x14ac:dyDescent="0.2">
      <c r="B85" s="272" t="s">
        <v>186</v>
      </c>
      <c r="C85" s="277"/>
      <c r="D85" s="278"/>
      <c r="E85" s="273" t="str">
        <f>IF(D85&gt;0,E76," ")</f>
        <v xml:space="preserve"> </v>
      </c>
      <c r="F85" s="430"/>
      <c r="G85" s="273" t="str">
        <f>IF(F85&gt;0,G76," ")</f>
        <v xml:space="preserve"> </v>
      </c>
      <c r="H85" s="286" t="str">
        <f t="shared" si="78"/>
        <v xml:space="preserve"> </v>
      </c>
      <c r="I85" s="273" t="str">
        <f t="shared" si="79"/>
        <v xml:space="preserve"> </v>
      </c>
      <c r="J85" s="451" t="str">
        <f t="shared" si="80"/>
        <v xml:space="preserve"> </v>
      </c>
      <c r="K85" s="273" t="str">
        <f t="shared" si="81"/>
        <v xml:space="preserve"> </v>
      </c>
      <c r="L85" s="289" t="str">
        <f t="shared" si="82"/>
        <v xml:space="preserve"> </v>
      </c>
      <c r="M85" s="273" t="str">
        <f t="shared" si="83"/>
        <v xml:space="preserve"> </v>
      </c>
      <c r="N85" s="441" t="str">
        <f t="shared" si="84"/>
        <v xml:space="preserve"> </v>
      </c>
      <c r="O85" s="433" t="str">
        <f t="shared" si="85"/>
        <v xml:space="preserve"> </v>
      </c>
      <c r="P85" s="438" t="str">
        <f t="shared" si="86"/>
        <v xml:space="preserve"> </v>
      </c>
      <c r="Q85" s="433" t="str">
        <f t="shared" si="87"/>
        <v xml:space="preserve"> </v>
      </c>
      <c r="R85" s="435" t="str">
        <f t="shared" si="75"/>
        <v xml:space="preserve"> </v>
      </c>
      <c r="S85" s="487" t="str">
        <f t="shared" si="88"/>
        <v xml:space="preserve"> </v>
      </c>
      <c r="T85" s="397" t="str">
        <f>IF(F85&gt;0.01,T92/F92*F85," ")</f>
        <v xml:space="preserve"> </v>
      </c>
      <c r="U85" s="273" t="str">
        <f t="shared" si="89"/>
        <v xml:space="preserve"> </v>
      </c>
      <c r="V85" s="441" t="str">
        <f t="shared" si="90"/>
        <v xml:space="preserve"> </v>
      </c>
      <c r="W85" s="433" t="str">
        <f t="shared" si="91"/>
        <v xml:space="preserve"> </v>
      </c>
      <c r="X85" s="441" t="str">
        <f t="shared" si="92"/>
        <v xml:space="preserve"> </v>
      </c>
      <c r="Y85" s="433" t="str">
        <f t="shared" si="93"/>
        <v xml:space="preserve"> </v>
      </c>
      <c r="Z85" s="405" t="str">
        <f t="shared" si="94"/>
        <v xml:space="preserve"> </v>
      </c>
      <c r="AA85" s="425" t="str">
        <f t="shared" si="95"/>
        <v xml:space="preserve"> </v>
      </c>
      <c r="AB85" s="471"/>
      <c r="AC85" s="472"/>
      <c r="AD85" s="473"/>
      <c r="AE85" s="474" t="str">
        <f t="shared" si="96"/>
        <v xml:space="preserve"> </v>
      </c>
      <c r="AF85" s="475" t="str">
        <f t="shared" si="76"/>
        <v xml:space="preserve"> </v>
      </c>
      <c r="AH85" s="445" t="str">
        <f t="shared" si="77"/>
        <v xml:space="preserve"> </v>
      </c>
    </row>
    <row r="86" spans="2:34" ht="26.25" customHeight="1" x14ac:dyDescent="0.2">
      <c r="B86" s="272" t="s">
        <v>186</v>
      </c>
      <c r="C86" s="279"/>
      <c r="D86" s="278"/>
      <c r="E86" s="273" t="str">
        <f>IF(D86&gt;0,E76," ")</f>
        <v xml:space="preserve"> </v>
      </c>
      <c r="F86" s="430"/>
      <c r="G86" s="273" t="str">
        <f>IF(F86&gt;0,G76," ")</f>
        <v xml:space="preserve"> </v>
      </c>
      <c r="H86" s="286" t="str">
        <f t="shared" si="78"/>
        <v xml:space="preserve"> </v>
      </c>
      <c r="I86" s="273" t="str">
        <f t="shared" si="79"/>
        <v xml:space="preserve"> </v>
      </c>
      <c r="J86" s="451" t="str">
        <f t="shared" si="80"/>
        <v xml:space="preserve"> </v>
      </c>
      <c r="K86" s="273" t="str">
        <f t="shared" si="81"/>
        <v xml:space="preserve"> </v>
      </c>
      <c r="L86" s="289" t="str">
        <f t="shared" si="82"/>
        <v xml:space="preserve"> </v>
      </c>
      <c r="M86" s="273" t="str">
        <f t="shared" si="83"/>
        <v xml:space="preserve"> </v>
      </c>
      <c r="N86" s="441" t="str">
        <f t="shared" si="84"/>
        <v xml:space="preserve"> </v>
      </c>
      <c r="O86" s="433" t="str">
        <f t="shared" si="85"/>
        <v xml:space="preserve"> </v>
      </c>
      <c r="P86" s="438" t="str">
        <f t="shared" si="86"/>
        <v xml:space="preserve"> </v>
      </c>
      <c r="Q86" s="433" t="str">
        <f t="shared" si="87"/>
        <v xml:space="preserve"> </v>
      </c>
      <c r="R86" s="435" t="str">
        <f t="shared" si="75"/>
        <v xml:space="preserve"> </v>
      </c>
      <c r="S86" s="487" t="str">
        <f t="shared" si="88"/>
        <v xml:space="preserve"> </v>
      </c>
      <c r="T86" s="397" t="str">
        <f>IF(F86&gt;0.01,T92/F92*F86," ")</f>
        <v xml:space="preserve"> </v>
      </c>
      <c r="U86" s="273" t="str">
        <f t="shared" si="89"/>
        <v xml:space="preserve"> </v>
      </c>
      <c r="V86" s="441" t="str">
        <f t="shared" si="90"/>
        <v xml:space="preserve"> </v>
      </c>
      <c r="W86" s="433" t="str">
        <f t="shared" si="91"/>
        <v xml:space="preserve"> </v>
      </c>
      <c r="X86" s="441" t="str">
        <f t="shared" si="92"/>
        <v xml:space="preserve"> </v>
      </c>
      <c r="Y86" s="433" t="str">
        <f t="shared" si="93"/>
        <v xml:space="preserve"> </v>
      </c>
      <c r="Z86" s="405" t="str">
        <f t="shared" si="94"/>
        <v xml:space="preserve"> </v>
      </c>
      <c r="AA86" s="425" t="str">
        <f t="shared" si="95"/>
        <v xml:space="preserve"> </v>
      </c>
      <c r="AB86" s="471"/>
      <c r="AC86" s="472"/>
      <c r="AD86" s="473"/>
      <c r="AE86" s="474" t="str">
        <f t="shared" si="96"/>
        <v xml:space="preserve"> </v>
      </c>
      <c r="AF86" s="475" t="str">
        <f t="shared" si="76"/>
        <v xml:space="preserve"> </v>
      </c>
      <c r="AH86" s="445" t="str">
        <f t="shared" si="77"/>
        <v xml:space="preserve"> </v>
      </c>
    </row>
    <row r="87" spans="2:34" ht="26.25" customHeight="1" x14ac:dyDescent="0.2">
      <c r="B87" s="272" t="s">
        <v>186</v>
      </c>
      <c r="C87" s="279"/>
      <c r="D87" s="278"/>
      <c r="E87" s="273" t="str">
        <f>IF(D87&gt;0,E76," ")</f>
        <v xml:space="preserve"> </v>
      </c>
      <c r="F87" s="430"/>
      <c r="G87" s="273" t="str">
        <f>IF(F87&gt;0,G76," ")</f>
        <v xml:space="preserve"> </v>
      </c>
      <c r="H87" s="286" t="str">
        <f t="shared" si="78"/>
        <v xml:space="preserve"> </v>
      </c>
      <c r="I87" s="273" t="str">
        <f t="shared" si="79"/>
        <v xml:space="preserve"> </v>
      </c>
      <c r="J87" s="451" t="str">
        <f t="shared" si="80"/>
        <v xml:space="preserve"> </v>
      </c>
      <c r="K87" s="273" t="str">
        <f t="shared" si="81"/>
        <v xml:space="preserve"> </v>
      </c>
      <c r="L87" s="289" t="str">
        <f t="shared" si="82"/>
        <v xml:space="preserve"> </v>
      </c>
      <c r="M87" s="273" t="str">
        <f t="shared" si="83"/>
        <v xml:space="preserve"> </v>
      </c>
      <c r="N87" s="441" t="str">
        <f t="shared" si="84"/>
        <v xml:space="preserve"> </v>
      </c>
      <c r="O87" s="433" t="str">
        <f t="shared" si="85"/>
        <v xml:space="preserve"> </v>
      </c>
      <c r="P87" s="438" t="str">
        <f t="shared" si="86"/>
        <v xml:space="preserve"> </v>
      </c>
      <c r="Q87" s="433" t="str">
        <f t="shared" si="87"/>
        <v xml:space="preserve"> </v>
      </c>
      <c r="R87" s="435" t="str">
        <f t="shared" si="75"/>
        <v xml:space="preserve"> </v>
      </c>
      <c r="S87" s="487" t="str">
        <f t="shared" si="88"/>
        <v xml:space="preserve"> </v>
      </c>
      <c r="T87" s="397" t="str">
        <f>IF(F87&gt;0.01,T92/F92*F87," ")</f>
        <v xml:space="preserve"> </v>
      </c>
      <c r="U87" s="273" t="str">
        <f t="shared" si="89"/>
        <v xml:space="preserve"> </v>
      </c>
      <c r="V87" s="441" t="str">
        <f t="shared" si="90"/>
        <v xml:space="preserve"> </v>
      </c>
      <c r="W87" s="433" t="str">
        <f t="shared" si="91"/>
        <v xml:space="preserve"> </v>
      </c>
      <c r="X87" s="441" t="str">
        <f t="shared" si="92"/>
        <v xml:space="preserve"> </v>
      </c>
      <c r="Y87" s="433" t="str">
        <f t="shared" si="93"/>
        <v xml:space="preserve"> </v>
      </c>
      <c r="Z87" s="405" t="str">
        <f t="shared" si="94"/>
        <v xml:space="preserve"> </v>
      </c>
      <c r="AA87" s="425" t="str">
        <f t="shared" si="95"/>
        <v xml:space="preserve"> </v>
      </c>
      <c r="AB87" s="471"/>
      <c r="AC87" s="472"/>
      <c r="AD87" s="473"/>
      <c r="AE87" s="474" t="str">
        <f t="shared" si="96"/>
        <v xml:space="preserve"> </v>
      </c>
      <c r="AF87" s="475" t="str">
        <f t="shared" si="76"/>
        <v xml:space="preserve"> </v>
      </c>
      <c r="AH87" s="445" t="str">
        <f t="shared" si="77"/>
        <v xml:space="preserve"> </v>
      </c>
    </row>
    <row r="88" spans="2:34" ht="26.25" customHeight="1" x14ac:dyDescent="0.2">
      <c r="B88" s="272" t="s">
        <v>186</v>
      </c>
      <c r="C88" s="279"/>
      <c r="D88" s="278"/>
      <c r="E88" s="273" t="str">
        <f>IF(D88&gt;0,E76," ")</f>
        <v xml:space="preserve"> </v>
      </c>
      <c r="F88" s="430"/>
      <c r="G88" s="273" t="str">
        <f>IF(F88&gt;0,G76," ")</f>
        <v xml:space="preserve"> </v>
      </c>
      <c r="H88" s="286" t="str">
        <f t="shared" si="78"/>
        <v xml:space="preserve"> </v>
      </c>
      <c r="I88" s="273" t="str">
        <f t="shared" si="79"/>
        <v xml:space="preserve"> </v>
      </c>
      <c r="J88" s="451" t="str">
        <f t="shared" si="80"/>
        <v xml:space="preserve"> </v>
      </c>
      <c r="K88" s="273" t="str">
        <f t="shared" si="81"/>
        <v xml:space="preserve"> </v>
      </c>
      <c r="L88" s="289" t="str">
        <f t="shared" si="82"/>
        <v xml:space="preserve"> </v>
      </c>
      <c r="M88" s="273" t="str">
        <f t="shared" si="83"/>
        <v xml:space="preserve"> </v>
      </c>
      <c r="N88" s="441" t="str">
        <f t="shared" si="84"/>
        <v xml:space="preserve"> </v>
      </c>
      <c r="O88" s="433" t="str">
        <f t="shared" si="85"/>
        <v xml:space="preserve"> </v>
      </c>
      <c r="P88" s="438" t="str">
        <f t="shared" si="86"/>
        <v xml:space="preserve"> </v>
      </c>
      <c r="Q88" s="433" t="str">
        <f t="shared" si="87"/>
        <v xml:space="preserve"> </v>
      </c>
      <c r="R88" s="435" t="str">
        <f t="shared" si="75"/>
        <v xml:space="preserve"> </v>
      </c>
      <c r="S88" s="487" t="str">
        <f t="shared" si="88"/>
        <v xml:space="preserve"> </v>
      </c>
      <c r="T88" s="397" t="str">
        <f>IF(F88&gt;0.01,T92/F92*F88," ")</f>
        <v xml:space="preserve"> </v>
      </c>
      <c r="U88" s="273" t="str">
        <f t="shared" si="89"/>
        <v xml:space="preserve"> </v>
      </c>
      <c r="V88" s="441" t="str">
        <f t="shared" si="90"/>
        <v xml:space="preserve"> </v>
      </c>
      <c r="W88" s="433" t="str">
        <f t="shared" si="91"/>
        <v xml:space="preserve"> </v>
      </c>
      <c r="X88" s="441" t="str">
        <f t="shared" si="92"/>
        <v xml:space="preserve"> </v>
      </c>
      <c r="Y88" s="433" t="str">
        <f t="shared" si="93"/>
        <v xml:space="preserve"> </v>
      </c>
      <c r="Z88" s="405" t="str">
        <f t="shared" si="94"/>
        <v xml:space="preserve"> </v>
      </c>
      <c r="AA88" s="425" t="str">
        <f t="shared" si="95"/>
        <v xml:space="preserve"> </v>
      </c>
      <c r="AB88" s="471"/>
      <c r="AC88" s="472"/>
      <c r="AD88" s="473"/>
      <c r="AE88" s="474" t="str">
        <f t="shared" si="96"/>
        <v xml:space="preserve"> </v>
      </c>
      <c r="AF88" s="475" t="str">
        <f t="shared" si="76"/>
        <v xml:space="preserve"> </v>
      </c>
      <c r="AH88" s="445" t="str">
        <f t="shared" si="77"/>
        <v xml:space="preserve"> </v>
      </c>
    </row>
    <row r="89" spans="2:34" ht="26.25" customHeight="1" x14ac:dyDescent="0.2">
      <c r="B89" s="272" t="s">
        <v>186</v>
      </c>
      <c r="C89" s="279"/>
      <c r="D89" s="278"/>
      <c r="E89" s="273" t="str">
        <f>IF(D89&gt;0,E76," ")</f>
        <v xml:space="preserve"> </v>
      </c>
      <c r="F89" s="430"/>
      <c r="G89" s="273" t="str">
        <f>IF(F89&gt;0,G76," ")</f>
        <v xml:space="preserve"> </v>
      </c>
      <c r="H89" s="286" t="str">
        <f t="shared" si="78"/>
        <v xml:space="preserve"> </v>
      </c>
      <c r="I89" s="273" t="str">
        <f t="shared" si="79"/>
        <v xml:space="preserve"> </v>
      </c>
      <c r="J89" s="451" t="str">
        <f t="shared" si="80"/>
        <v xml:space="preserve"> </v>
      </c>
      <c r="K89" s="273" t="str">
        <f t="shared" si="81"/>
        <v xml:space="preserve"> </v>
      </c>
      <c r="L89" s="289" t="str">
        <f t="shared" si="82"/>
        <v xml:space="preserve"> </v>
      </c>
      <c r="M89" s="273" t="str">
        <f t="shared" si="83"/>
        <v xml:space="preserve"> </v>
      </c>
      <c r="N89" s="441" t="str">
        <f t="shared" si="84"/>
        <v xml:space="preserve"> </v>
      </c>
      <c r="O89" s="433" t="str">
        <f t="shared" si="85"/>
        <v xml:space="preserve"> </v>
      </c>
      <c r="P89" s="438" t="str">
        <f t="shared" si="86"/>
        <v xml:space="preserve"> </v>
      </c>
      <c r="Q89" s="433" t="str">
        <f t="shared" si="87"/>
        <v xml:space="preserve"> </v>
      </c>
      <c r="R89" s="435" t="str">
        <f t="shared" si="75"/>
        <v xml:space="preserve"> </v>
      </c>
      <c r="S89" s="487" t="str">
        <f t="shared" si="88"/>
        <v xml:space="preserve"> </v>
      </c>
      <c r="T89" s="397" t="str">
        <f>IF(F89&gt;0.01,T92/F92*F89," ")</f>
        <v xml:space="preserve"> </v>
      </c>
      <c r="U89" s="273" t="str">
        <f t="shared" si="89"/>
        <v xml:space="preserve"> </v>
      </c>
      <c r="V89" s="441" t="str">
        <f t="shared" si="90"/>
        <v xml:space="preserve"> </v>
      </c>
      <c r="W89" s="433" t="str">
        <f t="shared" si="91"/>
        <v xml:space="preserve"> </v>
      </c>
      <c r="X89" s="441" t="str">
        <f t="shared" si="92"/>
        <v xml:space="preserve"> </v>
      </c>
      <c r="Y89" s="433" t="str">
        <f t="shared" si="93"/>
        <v xml:space="preserve"> </v>
      </c>
      <c r="Z89" s="405" t="str">
        <f t="shared" si="94"/>
        <v xml:space="preserve"> </v>
      </c>
      <c r="AA89" s="425" t="str">
        <f t="shared" si="95"/>
        <v xml:space="preserve"> </v>
      </c>
      <c r="AB89" s="471"/>
      <c r="AC89" s="472"/>
      <c r="AD89" s="473"/>
      <c r="AE89" s="474" t="str">
        <f t="shared" si="96"/>
        <v xml:space="preserve"> </v>
      </c>
      <c r="AF89" s="475" t="str">
        <f t="shared" si="76"/>
        <v xml:space="preserve"> </v>
      </c>
      <c r="AH89" s="445" t="str">
        <f t="shared" si="77"/>
        <v xml:space="preserve"> </v>
      </c>
    </row>
    <row r="90" spans="2:34" ht="26.25" customHeight="1" x14ac:dyDescent="0.2">
      <c r="B90" s="272" t="s">
        <v>186</v>
      </c>
      <c r="C90" s="279"/>
      <c r="D90" s="278"/>
      <c r="E90" s="273" t="str">
        <f>IF(D90&gt;0,E76," ")</f>
        <v xml:space="preserve"> </v>
      </c>
      <c r="F90" s="430"/>
      <c r="G90" s="273" t="str">
        <f>IF(F90&gt;0,G76," ")</f>
        <v xml:space="preserve"> </v>
      </c>
      <c r="H90" s="286" t="str">
        <f t="shared" si="78"/>
        <v xml:space="preserve"> </v>
      </c>
      <c r="I90" s="273" t="str">
        <f t="shared" si="79"/>
        <v xml:space="preserve"> </v>
      </c>
      <c r="J90" s="451" t="str">
        <f t="shared" si="80"/>
        <v xml:space="preserve"> </v>
      </c>
      <c r="K90" s="273" t="str">
        <f t="shared" si="81"/>
        <v xml:space="preserve"> </v>
      </c>
      <c r="L90" s="289" t="str">
        <f t="shared" si="82"/>
        <v xml:space="preserve"> </v>
      </c>
      <c r="M90" s="273" t="str">
        <f t="shared" si="83"/>
        <v xml:space="preserve"> </v>
      </c>
      <c r="N90" s="441" t="str">
        <f t="shared" si="84"/>
        <v xml:space="preserve"> </v>
      </c>
      <c r="O90" s="433" t="str">
        <f t="shared" si="85"/>
        <v xml:space="preserve"> </v>
      </c>
      <c r="P90" s="438" t="str">
        <f t="shared" si="86"/>
        <v xml:space="preserve"> </v>
      </c>
      <c r="Q90" s="433" t="str">
        <f t="shared" si="87"/>
        <v xml:space="preserve"> </v>
      </c>
      <c r="R90" s="435" t="str">
        <f t="shared" si="75"/>
        <v xml:space="preserve"> </v>
      </c>
      <c r="S90" s="487" t="str">
        <f t="shared" si="88"/>
        <v xml:space="preserve"> </v>
      </c>
      <c r="T90" s="397" t="str">
        <f>IF(F90&gt;0.01,T92/F92*F90," ")</f>
        <v xml:space="preserve"> </v>
      </c>
      <c r="U90" s="273" t="str">
        <f t="shared" si="89"/>
        <v xml:space="preserve"> </v>
      </c>
      <c r="V90" s="441" t="str">
        <f t="shared" si="90"/>
        <v xml:space="preserve"> </v>
      </c>
      <c r="W90" s="433" t="str">
        <f t="shared" si="91"/>
        <v xml:space="preserve"> </v>
      </c>
      <c r="X90" s="441" t="str">
        <f t="shared" si="92"/>
        <v xml:space="preserve"> </v>
      </c>
      <c r="Y90" s="433" t="str">
        <f t="shared" si="93"/>
        <v xml:space="preserve"> </v>
      </c>
      <c r="Z90" s="405" t="str">
        <f t="shared" si="94"/>
        <v xml:space="preserve"> </v>
      </c>
      <c r="AA90" s="425" t="str">
        <f t="shared" si="95"/>
        <v xml:space="preserve"> </v>
      </c>
      <c r="AB90" s="471"/>
      <c r="AC90" s="472"/>
      <c r="AD90" s="473"/>
      <c r="AE90" s="474" t="str">
        <f t="shared" si="96"/>
        <v xml:space="preserve"> </v>
      </c>
      <c r="AF90" s="475" t="str">
        <f t="shared" si="76"/>
        <v xml:space="preserve"> </v>
      </c>
      <c r="AH90" s="445" t="str">
        <f t="shared" si="77"/>
        <v xml:space="preserve"> </v>
      </c>
    </row>
    <row r="91" spans="2:34" ht="26.25" customHeight="1" x14ac:dyDescent="0.2">
      <c r="B91" s="274" t="s">
        <v>186</v>
      </c>
      <c r="C91" s="452"/>
      <c r="D91" s="453"/>
      <c r="E91" s="273" t="str">
        <f>IF(D91&gt;0,E76," ")</f>
        <v xml:space="preserve"> </v>
      </c>
      <c r="F91" s="431"/>
      <c r="G91" s="273" t="str">
        <f>IF(F91&gt;0,G76," ")</f>
        <v xml:space="preserve"> </v>
      </c>
      <c r="H91" s="286" t="str">
        <f t="shared" si="78"/>
        <v xml:space="preserve"> </v>
      </c>
      <c r="I91" s="273" t="str">
        <f t="shared" si="79"/>
        <v xml:space="preserve"> </v>
      </c>
      <c r="J91" s="451" t="str">
        <f t="shared" si="80"/>
        <v xml:space="preserve"> </v>
      </c>
      <c r="K91" s="273" t="str">
        <f t="shared" si="81"/>
        <v xml:space="preserve"> </v>
      </c>
      <c r="L91" s="289" t="str">
        <f t="shared" si="82"/>
        <v xml:space="preserve"> </v>
      </c>
      <c r="M91" s="273" t="str">
        <f t="shared" si="83"/>
        <v xml:space="preserve"> </v>
      </c>
      <c r="N91" s="441" t="str">
        <f t="shared" si="84"/>
        <v xml:space="preserve"> </v>
      </c>
      <c r="O91" s="433" t="str">
        <f t="shared" si="85"/>
        <v xml:space="preserve"> </v>
      </c>
      <c r="P91" s="438" t="str">
        <f t="shared" si="86"/>
        <v xml:space="preserve"> </v>
      </c>
      <c r="Q91" s="433" t="str">
        <f t="shared" si="87"/>
        <v xml:space="preserve"> </v>
      </c>
      <c r="R91" s="435" t="str">
        <f t="shared" si="75"/>
        <v xml:space="preserve"> </v>
      </c>
      <c r="S91" s="487" t="str">
        <f t="shared" si="88"/>
        <v xml:space="preserve"> </v>
      </c>
      <c r="T91" s="397" t="str">
        <f>IF(F91&gt;0.01,T92/F92*F91," ")</f>
        <v xml:space="preserve"> </v>
      </c>
      <c r="U91" s="273" t="str">
        <f t="shared" si="89"/>
        <v xml:space="preserve"> </v>
      </c>
      <c r="V91" s="441" t="str">
        <f t="shared" si="90"/>
        <v xml:space="preserve"> </v>
      </c>
      <c r="W91" s="433" t="str">
        <f t="shared" si="91"/>
        <v xml:space="preserve"> </v>
      </c>
      <c r="X91" s="441" t="str">
        <f t="shared" si="92"/>
        <v xml:space="preserve"> </v>
      </c>
      <c r="Y91" s="433" t="str">
        <f t="shared" si="93"/>
        <v xml:space="preserve"> </v>
      </c>
      <c r="Z91" s="405" t="str">
        <f t="shared" si="94"/>
        <v xml:space="preserve"> </v>
      </c>
      <c r="AA91" s="425" t="str">
        <f t="shared" si="95"/>
        <v xml:space="preserve"> </v>
      </c>
      <c r="AB91" s="476"/>
      <c r="AC91" s="477"/>
      <c r="AD91" s="478"/>
      <c r="AE91" s="479" t="str">
        <f t="shared" si="96"/>
        <v xml:space="preserve"> </v>
      </c>
      <c r="AF91" s="480" t="str">
        <f t="shared" si="76"/>
        <v xml:space="preserve"> </v>
      </c>
      <c r="AH91" s="445" t="str">
        <f t="shared" si="77"/>
        <v xml:space="preserve"> </v>
      </c>
    </row>
    <row r="92" spans="2:34" ht="26.25" customHeight="1" x14ac:dyDescent="0.2">
      <c r="B92" s="865" t="s">
        <v>231</v>
      </c>
      <c r="C92" s="866"/>
      <c r="D92" s="454">
        <f>SUM(D76:D91)</f>
        <v>0</v>
      </c>
      <c r="E92" s="258" t="s">
        <v>187</v>
      </c>
      <c r="F92" s="442">
        <f>SUM(F76:F91)</f>
        <v>0</v>
      </c>
      <c r="G92" s="434" t="s">
        <v>197</v>
      </c>
      <c r="H92" s="446" t="str">
        <f>IF(F92&gt;0,J92/(AH92)," ")</f>
        <v xml:space="preserve"> </v>
      </c>
      <c r="I92" s="260" t="s">
        <v>189</v>
      </c>
      <c r="J92" s="443">
        <f>SUM(J76:J91)</f>
        <v>0</v>
      </c>
      <c r="K92" s="259" t="s">
        <v>190</v>
      </c>
      <c r="L92" s="396" t="str">
        <f>IF(F92&gt;0,N92/J92," ")</f>
        <v xml:space="preserve"> </v>
      </c>
      <c r="M92" s="259" t="s">
        <v>132</v>
      </c>
      <c r="N92" s="443">
        <f>SUM(N76:N91)</f>
        <v>0</v>
      </c>
      <c r="O92" s="434" t="s">
        <v>191</v>
      </c>
      <c r="P92" s="439" t="str">
        <f>IF(F92&gt;0,7.43/L92," ")</f>
        <v xml:space="preserve"> </v>
      </c>
      <c r="Q92" s="434" t="s">
        <v>192</v>
      </c>
      <c r="R92" s="436" t="str">
        <f t="shared" ref="R92" si="97">IF(F92&gt;0,P92/H92," ")</f>
        <v xml:space="preserve"> </v>
      </c>
      <c r="S92" s="492" t="s">
        <v>232</v>
      </c>
      <c r="T92" s="393">
        <f>U74</f>
        <v>0</v>
      </c>
      <c r="U92" s="259" t="s">
        <v>193</v>
      </c>
      <c r="V92" s="442" t="str">
        <f t="shared" ref="V92" si="98">IF(D92&gt;0,J92/D92," ")</f>
        <v xml:space="preserve"> </v>
      </c>
      <c r="W92" s="434" t="s">
        <v>194</v>
      </c>
      <c r="X92" s="442" t="str">
        <f t="shared" ref="X92" si="99">IF(D92&gt;0,N92/D92," ")</f>
        <v xml:space="preserve"> </v>
      </c>
      <c r="Y92" s="434" t="s">
        <v>195</v>
      </c>
      <c r="Z92" s="407" t="str">
        <f>IF(U74&gt;0,U74/D92," ")</f>
        <v xml:space="preserve"> </v>
      </c>
      <c r="AA92" s="261" t="s">
        <v>81</v>
      </c>
      <c r="AB92" s="416"/>
      <c r="AC92" s="481"/>
      <c r="AD92" s="481"/>
      <c r="AE92" s="482">
        <f>SUM(AE76:AE91)</f>
        <v>0</v>
      </c>
      <c r="AF92" s="483" t="str">
        <f>IF(D92&gt;0,AE92/D92," ")</f>
        <v xml:space="preserve"> </v>
      </c>
      <c r="AH92" s="444">
        <f>SUM(AH76:AH91)</f>
        <v>0</v>
      </c>
    </row>
    <row r="93" spans="2:34" ht="4.5" customHeight="1" thickBot="1" x14ac:dyDescent="0.25">
      <c r="B93" s="262"/>
      <c r="C93" s="263"/>
      <c r="D93" s="263"/>
      <c r="E93" s="263"/>
      <c r="F93" s="263"/>
      <c r="G93" s="263"/>
      <c r="H93" s="263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488"/>
      <c r="T93" s="264"/>
      <c r="U93" s="264"/>
      <c r="V93" s="264"/>
      <c r="W93" s="264"/>
      <c r="X93" s="264"/>
      <c r="Y93" s="264"/>
      <c r="Z93" s="264"/>
      <c r="AA93" s="265"/>
      <c r="AB93" s="263"/>
      <c r="AC93" s="484"/>
      <c r="AD93" s="484"/>
      <c r="AE93" s="484"/>
      <c r="AF93" s="484"/>
    </row>
    <row r="94" spans="2:34" ht="21" customHeight="1" thickBot="1" x14ac:dyDescent="0.25">
      <c r="B94" s="863" t="s">
        <v>229</v>
      </c>
      <c r="C94" s="864"/>
      <c r="D94" s="864"/>
      <c r="E94" s="864"/>
      <c r="F94" s="864"/>
      <c r="G94" s="864"/>
      <c r="H94" s="455"/>
      <c r="I94" s="456" t="s">
        <v>189</v>
      </c>
      <c r="J94" s="485" t="str">
        <f>IF(H94&gt;0,T94*P94," ")</f>
        <v xml:space="preserve"> </v>
      </c>
      <c r="K94" s="457" t="s">
        <v>190</v>
      </c>
      <c r="L94" s="458"/>
      <c r="M94" s="457" t="s">
        <v>132</v>
      </c>
      <c r="N94" s="485" t="str">
        <f>IF(L94&gt;0,L94*J94," ")</f>
        <v xml:space="preserve"> </v>
      </c>
      <c r="O94" s="459" t="s">
        <v>191</v>
      </c>
      <c r="P94" s="460" t="str">
        <f>IF(H94&gt;0,7.43/L94," ")</f>
        <v xml:space="preserve"> </v>
      </c>
      <c r="Q94" s="459" t="s">
        <v>192</v>
      </c>
      <c r="R94" s="461" t="str">
        <f>IF(H94&gt;0,P94/H94," ")</f>
        <v xml:space="preserve"> </v>
      </c>
      <c r="S94" s="491" t="s">
        <v>232</v>
      </c>
      <c r="T94" s="462"/>
      <c r="U94" s="459" t="s">
        <v>193</v>
      </c>
      <c r="V94" s="463" t="str">
        <f>IF(H94&gt;0,J94/D92," ")</f>
        <v xml:space="preserve"> </v>
      </c>
      <c r="W94" s="457" t="s">
        <v>194</v>
      </c>
      <c r="X94" s="464" t="str">
        <f>IF(T94&gt;0,N94/D92," ")</f>
        <v xml:space="preserve"> </v>
      </c>
      <c r="Y94" s="459" t="s">
        <v>195</v>
      </c>
      <c r="Z94" s="486" t="str">
        <f>IF(T94&gt;0,T94/D92," ")</f>
        <v xml:space="preserve"> </v>
      </c>
      <c r="AA94" s="465" t="s">
        <v>81</v>
      </c>
      <c r="AB94" s="250"/>
      <c r="AC94" s="484"/>
      <c r="AD94" s="484"/>
      <c r="AE94" s="484"/>
      <c r="AF94" s="484"/>
    </row>
    <row r="95" spans="2:34" ht="12" customHeight="1" thickBot="1" x14ac:dyDescent="0.25">
      <c r="B95" s="244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878" t="s">
        <v>176</v>
      </c>
      <c r="AC95" s="879"/>
      <c r="AD95" s="879"/>
      <c r="AE95" s="879"/>
      <c r="AF95" s="880"/>
    </row>
    <row r="96" spans="2:34" ht="18.75" customHeight="1" thickBot="1" x14ac:dyDescent="0.25">
      <c r="B96" s="873"/>
      <c r="C96" s="874"/>
      <c r="D96" s="874"/>
      <c r="E96" s="874"/>
      <c r="F96" s="867" t="s">
        <v>227</v>
      </c>
      <c r="G96" s="867"/>
      <c r="H96" s="868"/>
      <c r="I96" s="869"/>
      <c r="J96" s="875" t="s">
        <v>178</v>
      </c>
      <c r="K96" s="867"/>
      <c r="L96" s="874" t="s">
        <v>226</v>
      </c>
      <c r="M96" s="874"/>
      <c r="N96" s="874"/>
      <c r="O96" s="870" t="s">
        <v>228</v>
      </c>
      <c r="P96" s="871"/>
      <c r="Q96" s="871"/>
      <c r="R96" s="871"/>
      <c r="S96" s="871"/>
      <c r="T96" s="871"/>
      <c r="U96" s="872"/>
      <c r="V96" s="872"/>
      <c r="W96" s="493" t="s">
        <v>193</v>
      </c>
      <c r="X96" s="867" t="s">
        <v>181</v>
      </c>
      <c r="Y96" s="867"/>
      <c r="Z96" s="867"/>
      <c r="AA96" s="494"/>
      <c r="AB96" s="293"/>
      <c r="AC96" s="876" t="s">
        <v>182</v>
      </c>
      <c r="AD96" s="876" t="s">
        <v>183</v>
      </c>
      <c r="AE96" s="876" t="s">
        <v>184</v>
      </c>
      <c r="AF96" s="876" t="s">
        <v>185</v>
      </c>
    </row>
    <row r="97" spans="2:34" ht="3.75" customHeight="1" thickBot="1" x14ac:dyDescent="0.25">
      <c r="B97" s="495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7"/>
      <c r="AB97" s="294"/>
      <c r="AC97" s="877"/>
      <c r="AD97" s="877"/>
      <c r="AE97" s="877"/>
      <c r="AF97" s="877"/>
    </row>
    <row r="98" spans="2:34" ht="26.25" customHeight="1" x14ac:dyDescent="0.2">
      <c r="B98" s="267" t="s">
        <v>186</v>
      </c>
      <c r="C98" s="275"/>
      <c r="D98" s="276"/>
      <c r="E98" s="268" t="s">
        <v>187</v>
      </c>
      <c r="F98" s="429"/>
      <c r="G98" s="269" t="s">
        <v>197</v>
      </c>
      <c r="H98" s="285"/>
      <c r="I98" s="270" t="s">
        <v>189</v>
      </c>
      <c r="J98" s="451" t="str">
        <f>IF(F98&gt;0,T98*P98," ")</f>
        <v xml:space="preserve"> </v>
      </c>
      <c r="K98" s="269" t="s">
        <v>190</v>
      </c>
      <c r="L98" s="288"/>
      <c r="M98" s="269" t="s">
        <v>132</v>
      </c>
      <c r="N98" s="440" t="str">
        <f>IF(F98&gt;0,J98*L98," ")</f>
        <v xml:space="preserve"> </v>
      </c>
      <c r="O98" s="432" t="s">
        <v>191</v>
      </c>
      <c r="P98" s="437" t="str">
        <f>IF(L98&gt;0,7.43/L98," ")</f>
        <v xml:space="preserve"> </v>
      </c>
      <c r="Q98" s="432" t="s">
        <v>192</v>
      </c>
      <c r="R98" s="489" t="str">
        <f>IF(F98&gt;0,T98/F98," ")</f>
        <v xml:space="preserve"> </v>
      </c>
      <c r="S98" s="490" t="s">
        <v>232</v>
      </c>
      <c r="T98" s="397" t="str">
        <f>IF(F98&gt;0.01,T114/F114*F98," ")</f>
        <v xml:space="preserve"> </v>
      </c>
      <c r="U98" s="269" t="s">
        <v>193</v>
      </c>
      <c r="V98" s="440" t="str">
        <f>IF(F98&gt;0,J98/D98," ")</f>
        <v xml:space="preserve"> </v>
      </c>
      <c r="W98" s="432" t="s">
        <v>194</v>
      </c>
      <c r="X98" s="440" t="str">
        <f>IF(L98&gt;0,N98/D98," ")</f>
        <v xml:space="preserve"> </v>
      </c>
      <c r="Y98" s="432" t="s">
        <v>195</v>
      </c>
      <c r="Z98" s="404" t="str">
        <f>IF(L98&gt;0,X98/7.43," ")</f>
        <v xml:space="preserve"> </v>
      </c>
      <c r="AA98" s="271" t="s">
        <v>81</v>
      </c>
      <c r="AB98" s="466"/>
      <c r="AC98" s="467"/>
      <c r="AD98" s="468"/>
      <c r="AE98" s="469" t="str">
        <f>IF(AD98&gt;0,AD98-AC98," ")</f>
        <v xml:space="preserve"> </v>
      </c>
      <c r="AF98" s="470" t="str">
        <f>IF(AD98&gt;0,AE98/D98," ")</f>
        <v xml:space="preserve"> </v>
      </c>
      <c r="AH98" s="445" t="str">
        <f>IF(F98&gt;0,J98/H98," ")</f>
        <v xml:space="preserve"> </v>
      </c>
    </row>
    <row r="99" spans="2:34" ht="26.25" customHeight="1" x14ac:dyDescent="0.2">
      <c r="B99" s="272" t="s">
        <v>186</v>
      </c>
      <c r="C99" s="277"/>
      <c r="D99" s="278"/>
      <c r="E99" s="273" t="str">
        <f>IF(D99&gt;0,E98," ")</f>
        <v xml:space="preserve"> </v>
      </c>
      <c r="F99" s="430"/>
      <c r="G99" s="273" t="str">
        <f>IF(F99&gt;0,G98," ")</f>
        <v xml:space="preserve"> </v>
      </c>
      <c r="H99" s="286" t="str">
        <f>IF(F99&gt;0,H98," ")</f>
        <v xml:space="preserve"> </v>
      </c>
      <c r="I99" s="273" t="str">
        <f>IF(F99&gt;0,I98," ")</f>
        <v xml:space="preserve"> </v>
      </c>
      <c r="J99" s="451" t="str">
        <f>IF(F99&gt;0,T99*P99," ")</f>
        <v xml:space="preserve"> </v>
      </c>
      <c r="K99" s="273" t="str">
        <f>IF(F99&gt;0,K98," ")</f>
        <v xml:space="preserve"> </v>
      </c>
      <c r="L99" s="289" t="str">
        <f>IF(F99&gt;0,L98," ")</f>
        <v xml:space="preserve"> </v>
      </c>
      <c r="M99" s="273" t="str">
        <f>IF(F99&gt;0,M98," ")</f>
        <v xml:space="preserve"> </v>
      </c>
      <c r="N99" s="441" t="str">
        <f>IF(F99&gt;0,J99*L99," ")</f>
        <v xml:space="preserve"> </v>
      </c>
      <c r="O99" s="433" t="str">
        <f>IF(F99&gt;0,O98," ")</f>
        <v xml:space="preserve"> </v>
      </c>
      <c r="P99" s="438" t="str">
        <f>IF(F99&gt;0,7.43/L99," ")</f>
        <v xml:space="preserve"> </v>
      </c>
      <c r="Q99" s="433" t="str">
        <f>IF(F99&gt;0,Q98," ")</f>
        <v xml:space="preserve"> </v>
      </c>
      <c r="R99" s="435" t="str">
        <f t="shared" ref="R99:R113" si="100">IF(F99&gt;0,T99/F99," ")</f>
        <v xml:space="preserve"> </v>
      </c>
      <c r="S99" s="487" t="str">
        <f>IF(F99&gt;0,S98," ")</f>
        <v xml:space="preserve"> </v>
      </c>
      <c r="T99" s="397" t="str">
        <f>IF(F99&gt;0.01,T114/F114*F99," ")</f>
        <v xml:space="preserve"> </v>
      </c>
      <c r="U99" s="273" t="str">
        <f>IF(F99&gt;0,U98," ")</f>
        <v xml:space="preserve"> </v>
      </c>
      <c r="V99" s="441" t="str">
        <f>IF(F99&gt;0,J99/D99," ")</f>
        <v xml:space="preserve"> </v>
      </c>
      <c r="W99" s="433" t="str">
        <f>IF(F99&gt;0,W98," ")</f>
        <v xml:space="preserve"> </v>
      </c>
      <c r="X99" s="441" t="str">
        <f>IF(F99&gt;0,N99/D99," ")</f>
        <v xml:space="preserve"> </v>
      </c>
      <c r="Y99" s="433" t="str">
        <f>IF(F99&gt;0,Y98," ")</f>
        <v xml:space="preserve"> </v>
      </c>
      <c r="Z99" s="405" t="str">
        <f>IF(F99&gt;0,X99/7.43," ")</f>
        <v xml:space="preserve"> </v>
      </c>
      <c r="AA99" s="425" t="str">
        <f>IF(F99&gt;0,AA98," ")</f>
        <v xml:space="preserve"> </v>
      </c>
      <c r="AB99" s="471"/>
      <c r="AC99" s="472"/>
      <c r="AD99" s="473"/>
      <c r="AE99" s="474" t="str">
        <f>IF(AD99&gt;0,AD99-AC99," ")</f>
        <v xml:space="preserve"> </v>
      </c>
      <c r="AF99" s="475" t="str">
        <f t="shared" ref="AF99:AF113" si="101">IF(AD99&gt;0,AE99/D99," ")</f>
        <v xml:space="preserve"> </v>
      </c>
      <c r="AH99" s="445" t="str">
        <f t="shared" ref="AH99:AH113" si="102">IF(F99&gt;0,J99/H99," ")</f>
        <v xml:space="preserve"> </v>
      </c>
    </row>
    <row r="100" spans="2:34" ht="26.25" customHeight="1" x14ac:dyDescent="0.2">
      <c r="B100" s="272" t="s">
        <v>186</v>
      </c>
      <c r="C100" s="279"/>
      <c r="D100" s="278"/>
      <c r="E100" s="273" t="str">
        <f>IF(D100&gt;0,E98," ")</f>
        <v xml:space="preserve"> </v>
      </c>
      <c r="F100" s="430"/>
      <c r="G100" s="273" t="str">
        <f>IF(F100&gt;0,G98," ")</f>
        <v xml:space="preserve"> </v>
      </c>
      <c r="H100" s="286" t="str">
        <f t="shared" ref="H100:H113" si="103">IF(F100&gt;0,H99," ")</f>
        <v xml:space="preserve"> </v>
      </c>
      <c r="I100" s="273" t="str">
        <f t="shared" ref="I100:I113" si="104">IF(F100&gt;0,I99," ")</f>
        <v xml:space="preserve"> </v>
      </c>
      <c r="J100" s="451" t="str">
        <f t="shared" ref="J100:J113" si="105">IF(F100&gt;0,T100*P100," ")</f>
        <v xml:space="preserve"> </v>
      </c>
      <c r="K100" s="273" t="str">
        <f t="shared" ref="K100:K113" si="106">IF(F100&gt;0,K99," ")</f>
        <v xml:space="preserve"> </v>
      </c>
      <c r="L100" s="289" t="str">
        <f t="shared" ref="L100:L113" si="107">IF(F100&gt;0,L99," ")</f>
        <v xml:space="preserve"> </v>
      </c>
      <c r="M100" s="273" t="str">
        <f t="shared" ref="M100:M113" si="108">IF(F100&gt;0,M99," ")</f>
        <v xml:space="preserve"> </v>
      </c>
      <c r="N100" s="441" t="str">
        <f t="shared" ref="N100:N113" si="109">IF(F100&gt;0,J100*L100," ")</f>
        <v xml:space="preserve"> </v>
      </c>
      <c r="O100" s="433" t="str">
        <f t="shared" ref="O100:O113" si="110">IF(F100&gt;0,O99," ")</f>
        <v xml:space="preserve"> </v>
      </c>
      <c r="P100" s="438" t="str">
        <f t="shared" ref="P100:P113" si="111">IF(F100&gt;0,7.43/L100," ")</f>
        <v xml:space="preserve"> </v>
      </c>
      <c r="Q100" s="433" t="str">
        <f t="shared" ref="Q100:Q113" si="112">IF(F100&gt;0,Q99," ")</f>
        <v xml:space="preserve"> </v>
      </c>
      <c r="R100" s="435" t="str">
        <f t="shared" si="100"/>
        <v xml:space="preserve"> </v>
      </c>
      <c r="S100" s="487" t="str">
        <f t="shared" ref="S100:S113" si="113">IF(F100&gt;0,S99," ")</f>
        <v xml:space="preserve"> </v>
      </c>
      <c r="T100" s="397" t="str">
        <f>IF(F100&gt;0.01,T114/F114*F100," ")</f>
        <v xml:space="preserve"> </v>
      </c>
      <c r="U100" s="273" t="str">
        <f t="shared" ref="U100:U113" si="114">IF(F100&gt;0,U99," ")</f>
        <v xml:space="preserve"> </v>
      </c>
      <c r="V100" s="441" t="str">
        <f t="shared" ref="V100:V113" si="115">IF(F100&gt;0,J100/D100," ")</f>
        <v xml:space="preserve"> </v>
      </c>
      <c r="W100" s="433" t="str">
        <f t="shared" ref="W100:W113" si="116">IF(F100&gt;0,W99," ")</f>
        <v xml:space="preserve"> </v>
      </c>
      <c r="X100" s="441" t="str">
        <f t="shared" ref="X100:X113" si="117">IF(F100&gt;0,N100/D100," ")</f>
        <v xml:space="preserve"> </v>
      </c>
      <c r="Y100" s="433" t="str">
        <f t="shared" ref="Y100:Y113" si="118">IF(F100&gt;0,Y99," ")</f>
        <v xml:space="preserve"> </v>
      </c>
      <c r="Z100" s="405" t="str">
        <f t="shared" ref="Z100:Z113" si="119">IF(F100&gt;0,X100/7.43," ")</f>
        <v xml:space="preserve"> </v>
      </c>
      <c r="AA100" s="425" t="str">
        <f t="shared" ref="AA100:AA113" si="120">IF(F100&gt;0,AA99," ")</f>
        <v xml:space="preserve"> </v>
      </c>
      <c r="AB100" s="471"/>
      <c r="AC100" s="472"/>
      <c r="AD100" s="473"/>
      <c r="AE100" s="474" t="str">
        <f t="shared" ref="AE100:AE113" si="121">IF(AD100&gt;0,AD100-AC100," ")</f>
        <v xml:space="preserve"> </v>
      </c>
      <c r="AF100" s="475" t="str">
        <f t="shared" si="101"/>
        <v xml:space="preserve"> </v>
      </c>
      <c r="AH100" s="445" t="str">
        <f t="shared" si="102"/>
        <v xml:space="preserve"> </v>
      </c>
    </row>
    <row r="101" spans="2:34" ht="26.25" customHeight="1" x14ac:dyDescent="0.2">
      <c r="B101" s="272" t="s">
        <v>186</v>
      </c>
      <c r="C101" s="279"/>
      <c r="D101" s="278"/>
      <c r="E101" s="273" t="str">
        <f>IF(D101&gt;0,E98," ")</f>
        <v xml:space="preserve"> </v>
      </c>
      <c r="F101" s="430"/>
      <c r="G101" s="273" t="str">
        <f>IF(F101&gt;0,G98," ")</f>
        <v xml:space="preserve"> </v>
      </c>
      <c r="H101" s="286" t="str">
        <f t="shared" si="103"/>
        <v xml:space="preserve"> </v>
      </c>
      <c r="I101" s="273" t="str">
        <f t="shared" si="104"/>
        <v xml:space="preserve"> </v>
      </c>
      <c r="J101" s="451" t="str">
        <f t="shared" si="105"/>
        <v xml:space="preserve"> </v>
      </c>
      <c r="K101" s="273" t="str">
        <f t="shared" si="106"/>
        <v xml:space="preserve"> </v>
      </c>
      <c r="L101" s="289" t="str">
        <f t="shared" si="107"/>
        <v xml:space="preserve"> </v>
      </c>
      <c r="M101" s="273" t="str">
        <f t="shared" si="108"/>
        <v xml:space="preserve"> </v>
      </c>
      <c r="N101" s="441" t="str">
        <f t="shared" si="109"/>
        <v xml:space="preserve"> </v>
      </c>
      <c r="O101" s="433" t="str">
        <f t="shared" si="110"/>
        <v xml:space="preserve"> </v>
      </c>
      <c r="P101" s="438" t="str">
        <f t="shared" si="111"/>
        <v xml:space="preserve"> </v>
      </c>
      <c r="Q101" s="433" t="str">
        <f t="shared" si="112"/>
        <v xml:space="preserve"> </v>
      </c>
      <c r="R101" s="435" t="str">
        <f t="shared" si="100"/>
        <v xml:space="preserve"> </v>
      </c>
      <c r="S101" s="487" t="str">
        <f t="shared" si="113"/>
        <v xml:space="preserve"> </v>
      </c>
      <c r="T101" s="397" t="str">
        <f>IF(F101&gt;0.01,T114/F114*F101," ")</f>
        <v xml:space="preserve"> </v>
      </c>
      <c r="U101" s="273" t="str">
        <f t="shared" si="114"/>
        <v xml:space="preserve"> </v>
      </c>
      <c r="V101" s="441" t="str">
        <f t="shared" si="115"/>
        <v xml:space="preserve"> </v>
      </c>
      <c r="W101" s="433" t="str">
        <f t="shared" si="116"/>
        <v xml:space="preserve"> </v>
      </c>
      <c r="X101" s="441" t="str">
        <f t="shared" si="117"/>
        <v xml:space="preserve"> </v>
      </c>
      <c r="Y101" s="433" t="str">
        <f t="shared" si="118"/>
        <v xml:space="preserve"> </v>
      </c>
      <c r="Z101" s="405" t="str">
        <f t="shared" si="119"/>
        <v xml:space="preserve"> </v>
      </c>
      <c r="AA101" s="425" t="str">
        <f t="shared" si="120"/>
        <v xml:space="preserve"> </v>
      </c>
      <c r="AB101" s="471"/>
      <c r="AC101" s="472"/>
      <c r="AD101" s="473"/>
      <c r="AE101" s="474" t="str">
        <f t="shared" si="121"/>
        <v xml:space="preserve"> </v>
      </c>
      <c r="AF101" s="475" t="str">
        <f t="shared" si="101"/>
        <v xml:space="preserve"> </v>
      </c>
      <c r="AH101" s="445" t="str">
        <f t="shared" si="102"/>
        <v xml:space="preserve"> </v>
      </c>
    </row>
    <row r="102" spans="2:34" ht="26.25" customHeight="1" x14ac:dyDescent="0.2">
      <c r="B102" s="272" t="s">
        <v>186</v>
      </c>
      <c r="C102" s="277"/>
      <c r="D102" s="278"/>
      <c r="E102" s="273" t="str">
        <f>IF(D102&gt;0,E98," ")</f>
        <v xml:space="preserve"> </v>
      </c>
      <c r="F102" s="430"/>
      <c r="G102" s="273" t="str">
        <f>IF(F102&gt;0,G98," ")</f>
        <v xml:space="preserve"> </v>
      </c>
      <c r="H102" s="286" t="str">
        <f t="shared" si="103"/>
        <v xml:space="preserve"> </v>
      </c>
      <c r="I102" s="273" t="str">
        <f t="shared" si="104"/>
        <v xml:space="preserve"> </v>
      </c>
      <c r="J102" s="451" t="str">
        <f t="shared" si="105"/>
        <v xml:space="preserve"> </v>
      </c>
      <c r="K102" s="273" t="str">
        <f t="shared" si="106"/>
        <v xml:space="preserve"> </v>
      </c>
      <c r="L102" s="289" t="str">
        <f t="shared" si="107"/>
        <v xml:space="preserve"> </v>
      </c>
      <c r="M102" s="273" t="str">
        <f t="shared" si="108"/>
        <v xml:space="preserve"> </v>
      </c>
      <c r="N102" s="441" t="str">
        <f t="shared" si="109"/>
        <v xml:space="preserve"> </v>
      </c>
      <c r="O102" s="433" t="str">
        <f t="shared" si="110"/>
        <v xml:space="preserve"> </v>
      </c>
      <c r="P102" s="438" t="str">
        <f t="shared" si="111"/>
        <v xml:space="preserve"> </v>
      </c>
      <c r="Q102" s="433" t="str">
        <f t="shared" si="112"/>
        <v xml:space="preserve"> </v>
      </c>
      <c r="R102" s="435" t="str">
        <f t="shared" si="100"/>
        <v xml:space="preserve"> </v>
      </c>
      <c r="S102" s="487" t="str">
        <f t="shared" si="113"/>
        <v xml:space="preserve"> </v>
      </c>
      <c r="T102" s="397" t="str">
        <f>IF(F102&gt;0.01,T114/F114*F102," ")</f>
        <v xml:space="preserve"> </v>
      </c>
      <c r="U102" s="273" t="str">
        <f t="shared" si="114"/>
        <v xml:space="preserve"> </v>
      </c>
      <c r="V102" s="441" t="str">
        <f t="shared" si="115"/>
        <v xml:space="preserve"> </v>
      </c>
      <c r="W102" s="433" t="str">
        <f t="shared" si="116"/>
        <v xml:space="preserve"> </v>
      </c>
      <c r="X102" s="441" t="str">
        <f t="shared" si="117"/>
        <v xml:space="preserve"> </v>
      </c>
      <c r="Y102" s="433" t="str">
        <f t="shared" si="118"/>
        <v xml:space="preserve"> </v>
      </c>
      <c r="Z102" s="405" t="str">
        <f t="shared" si="119"/>
        <v xml:space="preserve"> </v>
      </c>
      <c r="AA102" s="425" t="str">
        <f t="shared" si="120"/>
        <v xml:space="preserve"> </v>
      </c>
      <c r="AB102" s="471"/>
      <c r="AC102" s="472"/>
      <c r="AD102" s="473"/>
      <c r="AE102" s="474" t="str">
        <f t="shared" si="121"/>
        <v xml:space="preserve"> </v>
      </c>
      <c r="AF102" s="475" t="str">
        <f t="shared" si="101"/>
        <v xml:space="preserve"> </v>
      </c>
      <c r="AH102" s="445" t="str">
        <f t="shared" si="102"/>
        <v xml:space="preserve"> </v>
      </c>
    </row>
    <row r="103" spans="2:34" ht="26.25" customHeight="1" x14ac:dyDescent="0.2">
      <c r="B103" s="272" t="s">
        <v>186</v>
      </c>
      <c r="C103" s="279"/>
      <c r="D103" s="278"/>
      <c r="E103" s="273" t="str">
        <f>IF(D103&gt;0,E98," ")</f>
        <v xml:space="preserve"> </v>
      </c>
      <c r="F103" s="430"/>
      <c r="G103" s="273" t="str">
        <f>IF(F103&gt;0,G98," ")</f>
        <v xml:space="preserve"> </v>
      </c>
      <c r="H103" s="286" t="str">
        <f t="shared" si="103"/>
        <v xml:space="preserve"> </v>
      </c>
      <c r="I103" s="273" t="str">
        <f t="shared" si="104"/>
        <v xml:space="preserve"> </v>
      </c>
      <c r="J103" s="451" t="str">
        <f t="shared" si="105"/>
        <v xml:space="preserve"> </v>
      </c>
      <c r="K103" s="273" t="str">
        <f t="shared" si="106"/>
        <v xml:space="preserve"> </v>
      </c>
      <c r="L103" s="289" t="str">
        <f t="shared" si="107"/>
        <v xml:space="preserve"> </v>
      </c>
      <c r="M103" s="273" t="str">
        <f t="shared" si="108"/>
        <v xml:space="preserve"> </v>
      </c>
      <c r="N103" s="441" t="str">
        <f t="shared" si="109"/>
        <v xml:space="preserve"> </v>
      </c>
      <c r="O103" s="433" t="str">
        <f t="shared" si="110"/>
        <v xml:space="preserve"> </v>
      </c>
      <c r="P103" s="438" t="str">
        <f t="shared" si="111"/>
        <v xml:space="preserve"> </v>
      </c>
      <c r="Q103" s="433" t="str">
        <f t="shared" si="112"/>
        <v xml:space="preserve"> </v>
      </c>
      <c r="R103" s="435" t="str">
        <f t="shared" si="100"/>
        <v xml:space="preserve"> </v>
      </c>
      <c r="S103" s="487" t="str">
        <f t="shared" si="113"/>
        <v xml:space="preserve"> </v>
      </c>
      <c r="T103" s="397" t="str">
        <f>IF(F103&gt;0.01,T114/F114*F103," ")</f>
        <v xml:space="preserve"> </v>
      </c>
      <c r="U103" s="273" t="str">
        <f t="shared" si="114"/>
        <v xml:space="preserve"> </v>
      </c>
      <c r="V103" s="441" t="str">
        <f t="shared" si="115"/>
        <v xml:space="preserve"> </v>
      </c>
      <c r="W103" s="433" t="str">
        <f t="shared" si="116"/>
        <v xml:space="preserve"> </v>
      </c>
      <c r="X103" s="441" t="str">
        <f t="shared" si="117"/>
        <v xml:space="preserve"> </v>
      </c>
      <c r="Y103" s="433" t="str">
        <f t="shared" si="118"/>
        <v xml:space="preserve"> </v>
      </c>
      <c r="Z103" s="405" t="str">
        <f t="shared" si="119"/>
        <v xml:space="preserve"> </v>
      </c>
      <c r="AA103" s="425" t="str">
        <f t="shared" si="120"/>
        <v xml:space="preserve"> </v>
      </c>
      <c r="AB103" s="471"/>
      <c r="AC103" s="472"/>
      <c r="AD103" s="473"/>
      <c r="AE103" s="474" t="str">
        <f t="shared" si="121"/>
        <v xml:space="preserve"> </v>
      </c>
      <c r="AF103" s="475" t="str">
        <f t="shared" si="101"/>
        <v xml:space="preserve"> </v>
      </c>
      <c r="AH103" s="445" t="str">
        <f t="shared" si="102"/>
        <v xml:space="preserve"> </v>
      </c>
    </row>
    <row r="104" spans="2:34" ht="26.25" customHeight="1" x14ac:dyDescent="0.2">
      <c r="B104" s="272" t="s">
        <v>186</v>
      </c>
      <c r="C104" s="279"/>
      <c r="D104" s="278"/>
      <c r="E104" s="273" t="str">
        <f>IF(D104&gt;0,E98," ")</f>
        <v xml:space="preserve"> </v>
      </c>
      <c r="F104" s="430"/>
      <c r="G104" s="273" t="str">
        <f>IF(F104&gt;0,G98," ")</f>
        <v xml:space="preserve"> </v>
      </c>
      <c r="H104" s="286" t="str">
        <f t="shared" si="103"/>
        <v xml:space="preserve"> </v>
      </c>
      <c r="I104" s="273" t="str">
        <f t="shared" si="104"/>
        <v xml:space="preserve"> </v>
      </c>
      <c r="J104" s="451" t="str">
        <f t="shared" si="105"/>
        <v xml:space="preserve"> </v>
      </c>
      <c r="K104" s="273" t="str">
        <f t="shared" si="106"/>
        <v xml:space="preserve"> </v>
      </c>
      <c r="L104" s="289" t="str">
        <f t="shared" si="107"/>
        <v xml:space="preserve"> </v>
      </c>
      <c r="M104" s="273" t="str">
        <f t="shared" si="108"/>
        <v xml:space="preserve"> </v>
      </c>
      <c r="N104" s="441" t="str">
        <f t="shared" si="109"/>
        <v xml:space="preserve"> </v>
      </c>
      <c r="O104" s="433" t="str">
        <f t="shared" si="110"/>
        <v xml:space="preserve"> </v>
      </c>
      <c r="P104" s="438" t="str">
        <f t="shared" si="111"/>
        <v xml:space="preserve"> </v>
      </c>
      <c r="Q104" s="433" t="str">
        <f t="shared" si="112"/>
        <v xml:space="preserve"> </v>
      </c>
      <c r="R104" s="435" t="str">
        <f t="shared" si="100"/>
        <v xml:space="preserve"> </v>
      </c>
      <c r="S104" s="487" t="str">
        <f t="shared" si="113"/>
        <v xml:space="preserve"> </v>
      </c>
      <c r="T104" s="397" t="str">
        <f>IF(F104&gt;0.01,T114/F114*F104," ")</f>
        <v xml:space="preserve"> </v>
      </c>
      <c r="U104" s="273" t="str">
        <f t="shared" si="114"/>
        <v xml:space="preserve"> </v>
      </c>
      <c r="V104" s="441" t="str">
        <f t="shared" si="115"/>
        <v xml:space="preserve"> </v>
      </c>
      <c r="W104" s="433" t="str">
        <f t="shared" si="116"/>
        <v xml:space="preserve"> </v>
      </c>
      <c r="X104" s="441" t="str">
        <f t="shared" si="117"/>
        <v xml:space="preserve"> </v>
      </c>
      <c r="Y104" s="433" t="str">
        <f t="shared" si="118"/>
        <v xml:space="preserve"> </v>
      </c>
      <c r="Z104" s="405" t="str">
        <f t="shared" si="119"/>
        <v xml:space="preserve"> </v>
      </c>
      <c r="AA104" s="425" t="str">
        <f t="shared" si="120"/>
        <v xml:space="preserve"> </v>
      </c>
      <c r="AB104" s="471"/>
      <c r="AC104" s="472"/>
      <c r="AD104" s="473"/>
      <c r="AE104" s="474" t="str">
        <f t="shared" si="121"/>
        <v xml:space="preserve"> </v>
      </c>
      <c r="AF104" s="475" t="str">
        <f t="shared" si="101"/>
        <v xml:space="preserve"> </v>
      </c>
      <c r="AH104" s="445" t="str">
        <f t="shared" si="102"/>
        <v xml:space="preserve"> </v>
      </c>
    </row>
    <row r="105" spans="2:34" ht="26.25" customHeight="1" x14ac:dyDescent="0.2">
      <c r="B105" s="272" t="s">
        <v>186</v>
      </c>
      <c r="C105" s="279"/>
      <c r="D105" s="278"/>
      <c r="E105" s="273" t="str">
        <f>IF(D105&gt;0,E98," ")</f>
        <v xml:space="preserve"> </v>
      </c>
      <c r="F105" s="430"/>
      <c r="G105" s="273" t="str">
        <f>IF(F105&gt;0,G98," ")</f>
        <v xml:space="preserve"> </v>
      </c>
      <c r="H105" s="286" t="str">
        <f t="shared" si="103"/>
        <v xml:space="preserve"> </v>
      </c>
      <c r="I105" s="273" t="str">
        <f t="shared" si="104"/>
        <v xml:space="preserve"> </v>
      </c>
      <c r="J105" s="451" t="str">
        <f t="shared" si="105"/>
        <v xml:space="preserve"> </v>
      </c>
      <c r="K105" s="273" t="str">
        <f t="shared" si="106"/>
        <v xml:space="preserve"> </v>
      </c>
      <c r="L105" s="289" t="str">
        <f t="shared" si="107"/>
        <v xml:space="preserve"> </v>
      </c>
      <c r="M105" s="273" t="str">
        <f t="shared" si="108"/>
        <v xml:space="preserve"> </v>
      </c>
      <c r="N105" s="441" t="str">
        <f t="shared" si="109"/>
        <v xml:space="preserve"> </v>
      </c>
      <c r="O105" s="433" t="str">
        <f t="shared" si="110"/>
        <v xml:space="preserve"> </v>
      </c>
      <c r="P105" s="438" t="str">
        <f t="shared" si="111"/>
        <v xml:space="preserve"> </v>
      </c>
      <c r="Q105" s="433" t="str">
        <f t="shared" si="112"/>
        <v xml:space="preserve"> </v>
      </c>
      <c r="R105" s="435" t="str">
        <f t="shared" si="100"/>
        <v xml:space="preserve"> </v>
      </c>
      <c r="S105" s="487" t="str">
        <f t="shared" si="113"/>
        <v xml:space="preserve"> </v>
      </c>
      <c r="T105" s="397" t="str">
        <f>IF(F105&gt;0.01,T114/F114*F105," ")</f>
        <v xml:space="preserve"> </v>
      </c>
      <c r="U105" s="273" t="str">
        <f t="shared" si="114"/>
        <v xml:space="preserve"> </v>
      </c>
      <c r="V105" s="441" t="str">
        <f t="shared" si="115"/>
        <v xml:space="preserve"> </v>
      </c>
      <c r="W105" s="433" t="str">
        <f t="shared" si="116"/>
        <v xml:space="preserve"> </v>
      </c>
      <c r="X105" s="441" t="str">
        <f t="shared" si="117"/>
        <v xml:space="preserve"> </v>
      </c>
      <c r="Y105" s="433" t="str">
        <f t="shared" si="118"/>
        <v xml:space="preserve"> </v>
      </c>
      <c r="Z105" s="405" t="str">
        <f t="shared" si="119"/>
        <v xml:space="preserve"> </v>
      </c>
      <c r="AA105" s="425" t="str">
        <f t="shared" si="120"/>
        <v xml:space="preserve"> </v>
      </c>
      <c r="AB105" s="471"/>
      <c r="AC105" s="472"/>
      <c r="AD105" s="473"/>
      <c r="AE105" s="474" t="str">
        <f t="shared" si="121"/>
        <v xml:space="preserve"> </v>
      </c>
      <c r="AF105" s="475" t="str">
        <f t="shared" si="101"/>
        <v xml:space="preserve"> </v>
      </c>
      <c r="AH105" s="445" t="str">
        <f t="shared" si="102"/>
        <v xml:space="preserve"> </v>
      </c>
    </row>
    <row r="106" spans="2:34" ht="26.25" customHeight="1" x14ac:dyDescent="0.2">
      <c r="B106" s="272" t="s">
        <v>186</v>
      </c>
      <c r="C106" s="279"/>
      <c r="D106" s="278"/>
      <c r="E106" s="273" t="str">
        <f>IF(D106&gt;0,E98," ")</f>
        <v xml:space="preserve"> </v>
      </c>
      <c r="F106" s="430"/>
      <c r="G106" s="273" t="str">
        <f>IF(F106&gt;0,G98," ")</f>
        <v xml:space="preserve"> </v>
      </c>
      <c r="H106" s="286" t="str">
        <f t="shared" si="103"/>
        <v xml:space="preserve"> </v>
      </c>
      <c r="I106" s="273" t="str">
        <f t="shared" si="104"/>
        <v xml:space="preserve"> </v>
      </c>
      <c r="J106" s="451" t="str">
        <f t="shared" si="105"/>
        <v xml:space="preserve"> </v>
      </c>
      <c r="K106" s="273" t="str">
        <f t="shared" si="106"/>
        <v xml:space="preserve"> </v>
      </c>
      <c r="L106" s="289" t="str">
        <f t="shared" si="107"/>
        <v xml:space="preserve"> </v>
      </c>
      <c r="M106" s="273" t="str">
        <f t="shared" si="108"/>
        <v xml:space="preserve"> </v>
      </c>
      <c r="N106" s="441" t="str">
        <f t="shared" si="109"/>
        <v xml:space="preserve"> </v>
      </c>
      <c r="O106" s="433" t="str">
        <f t="shared" si="110"/>
        <v xml:space="preserve"> </v>
      </c>
      <c r="P106" s="438" t="str">
        <f t="shared" si="111"/>
        <v xml:space="preserve"> </v>
      </c>
      <c r="Q106" s="433" t="str">
        <f t="shared" si="112"/>
        <v xml:space="preserve"> </v>
      </c>
      <c r="R106" s="435" t="str">
        <f t="shared" si="100"/>
        <v xml:space="preserve"> </v>
      </c>
      <c r="S106" s="487" t="str">
        <f t="shared" si="113"/>
        <v xml:space="preserve"> </v>
      </c>
      <c r="T106" s="397" t="str">
        <f>IF(F106&gt;0.01,T114/F114*F106," ")</f>
        <v xml:space="preserve"> </v>
      </c>
      <c r="U106" s="273" t="str">
        <f t="shared" si="114"/>
        <v xml:space="preserve"> </v>
      </c>
      <c r="V106" s="441" t="str">
        <f t="shared" si="115"/>
        <v xml:space="preserve"> </v>
      </c>
      <c r="W106" s="433" t="str">
        <f t="shared" si="116"/>
        <v xml:space="preserve"> </v>
      </c>
      <c r="X106" s="441" t="str">
        <f t="shared" si="117"/>
        <v xml:space="preserve"> </v>
      </c>
      <c r="Y106" s="433" t="str">
        <f t="shared" si="118"/>
        <v xml:space="preserve"> </v>
      </c>
      <c r="Z106" s="405" t="str">
        <f t="shared" si="119"/>
        <v xml:space="preserve"> </v>
      </c>
      <c r="AA106" s="425" t="str">
        <f t="shared" si="120"/>
        <v xml:space="preserve"> </v>
      </c>
      <c r="AB106" s="471"/>
      <c r="AC106" s="472"/>
      <c r="AD106" s="473"/>
      <c r="AE106" s="474" t="str">
        <f t="shared" si="121"/>
        <v xml:space="preserve"> </v>
      </c>
      <c r="AF106" s="475" t="str">
        <f t="shared" si="101"/>
        <v xml:space="preserve"> </v>
      </c>
      <c r="AH106" s="445" t="str">
        <f t="shared" si="102"/>
        <v xml:space="preserve"> </v>
      </c>
    </row>
    <row r="107" spans="2:34" ht="26.25" customHeight="1" x14ac:dyDescent="0.2">
      <c r="B107" s="272" t="s">
        <v>186</v>
      </c>
      <c r="C107" s="277"/>
      <c r="D107" s="278"/>
      <c r="E107" s="273" t="str">
        <f>IF(D107&gt;0,E98," ")</f>
        <v xml:space="preserve"> </v>
      </c>
      <c r="F107" s="430"/>
      <c r="G107" s="273" t="str">
        <f>IF(F107&gt;0,G98," ")</f>
        <v xml:space="preserve"> </v>
      </c>
      <c r="H107" s="286" t="str">
        <f t="shared" si="103"/>
        <v xml:space="preserve"> </v>
      </c>
      <c r="I107" s="273" t="str">
        <f t="shared" si="104"/>
        <v xml:space="preserve"> </v>
      </c>
      <c r="J107" s="451" t="str">
        <f t="shared" si="105"/>
        <v xml:space="preserve"> </v>
      </c>
      <c r="K107" s="273" t="str">
        <f t="shared" si="106"/>
        <v xml:space="preserve"> </v>
      </c>
      <c r="L107" s="289" t="str">
        <f t="shared" si="107"/>
        <v xml:space="preserve"> </v>
      </c>
      <c r="M107" s="273" t="str">
        <f t="shared" si="108"/>
        <v xml:space="preserve"> </v>
      </c>
      <c r="N107" s="441" t="str">
        <f t="shared" si="109"/>
        <v xml:space="preserve"> </v>
      </c>
      <c r="O107" s="433" t="str">
        <f t="shared" si="110"/>
        <v xml:space="preserve"> </v>
      </c>
      <c r="P107" s="438" t="str">
        <f t="shared" si="111"/>
        <v xml:space="preserve"> </v>
      </c>
      <c r="Q107" s="433" t="str">
        <f t="shared" si="112"/>
        <v xml:space="preserve"> </v>
      </c>
      <c r="R107" s="435" t="str">
        <f t="shared" si="100"/>
        <v xml:space="preserve"> </v>
      </c>
      <c r="S107" s="487" t="str">
        <f t="shared" si="113"/>
        <v xml:space="preserve"> </v>
      </c>
      <c r="T107" s="397" t="str">
        <f>IF(F107&gt;0.01,T114/F114*F107," ")</f>
        <v xml:space="preserve"> </v>
      </c>
      <c r="U107" s="273" t="str">
        <f t="shared" si="114"/>
        <v xml:space="preserve"> </v>
      </c>
      <c r="V107" s="441" t="str">
        <f t="shared" si="115"/>
        <v xml:space="preserve"> </v>
      </c>
      <c r="W107" s="433" t="str">
        <f t="shared" si="116"/>
        <v xml:space="preserve"> </v>
      </c>
      <c r="X107" s="441" t="str">
        <f t="shared" si="117"/>
        <v xml:space="preserve"> </v>
      </c>
      <c r="Y107" s="433" t="str">
        <f t="shared" si="118"/>
        <v xml:space="preserve"> </v>
      </c>
      <c r="Z107" s="405" t="str">
        <f t="shared" si="119"/>
        <v xml:space="preserve"> </v>
      </c>
      <c r="AA107" s="425" t="str">
        <f t="shared" si="120"/>
        <v xml:space="preserve"> </v>
      </c>
      <c r="AB107" s="471"/>
      <c r="AC107" s="472"/>
      <c r="AD107" s="473"/>
      <c r="AE107" s="474" t="str">
        <f t="shared" si="121"/>
        <v xml:space="preserve"> </v>
      </c>
      <c r="AF107" s="475" t="str">
        <f t="shared" si="101"/>
        <v xml:space="preserve"> </v>
      </c>
      <c r="AH107" s="445" t="str">
        <f t="shared" si="102"/>
        <v xml:space="preserve"> </v>
      </c>
    </row>
    <row r="108" spans="2:34" ht="26.25" customHeight="1" x14ac:dyDescent="0.2">
      <c r="B108" s="272" t="s">
        <v>186</v>
      </c>
      <c r="C108" s="279"/>
      <c r="D108" s="278"/>
      <c r="E108" s="273" t="str">
        <f>IF(D108&gt;0,E98," ")</f>
        <v xml:space="preserve"> </v>
      </c>
      <c r="F108" s="430"/>
      <c r="G108" s="273" t="str">
        <f>IF(F108&gt;0,G98," ")</f>
        <v xml:space="preserve"> </v>
      </c>
      <c r="H108" s="286" t="str">
        <f t="shared" si="103"/>
        <v xml:space="preserve"> </v>
      </c>
      <c r="I108" s="273" t="str">
        <f t="shared" si="104"/>
        <v xml:space="preserve"> </v>
      </c>
      <c r="J108" s="451" t="str">
        <f t="shared" si="105"/>
        <v xml:space="preserve"> </v>
      </c>
      <c r="K108" s="273" t="str">
        <f t="shared" si="106"/>
        <v xml:space="preserve"> </v>
      </c>
      <c r="L108" s="289" t="str">
        <f t="shared" si="107"/>
        <v xml:space="preserve"> </v>
      </c>
      <c r="M108" s="273" t="str">
        <f t="shared" si="108"/>
        <v xml:space="preserve"> </v>
      </c>
      <c r="N108" s="441" t="str">
        <f t="shared" si="109"/>
        <v xml:space="preserve"> </v>
      </c>
      <c r="O108" s="433" t="str">
        <f t="shared" si="110"/>
        <v xml:space="preserve"> </v>
      </c>
      <c r="P108" s="438" t="str">
        <f t="shared" si="111"/>
        <v xml:space="preserve"> </v>
      </c>
      <c r="Q108" s="433" t="str">
        <f t="shared" si="112"/>
        <v xml:space="preserve"> </v>
      </c>
      <c r="R108" s="435" t="str">
        <f t="shared" si="100"/>
        <v xml:space="preserve"> </v>
      </c>
      <c r="S108" s="487" t="str">
        <f t="shared" si="113"/>
        <v xml:space="preserve"> </v>
      </c>
      <c r="T108" s="397" t="str">
        <f>IF(F108&gt;0.01,T114/F114*F108," ")</f>
        <v xml:space="preserve"> </v>
      </c>
      <c r="U108" s="273" t="str">
        <f t="shared" si="114"/>
        <v xml:space="preserve"> </v>
      </c>
      <c r="V108" s="441" t="str">
        <f t="shared" si="115"/>
        <v xml:space="preserve"> </v>
      </c>
      <c r="W108" s="433" t="str">
        <f t="shared" si="116"/>
        <v xml:space="preserve"> </v>
      </c>
      <c r="X108" s="441" t="str">
        <f t="shared" si="117"/>
        <v xml:space="preserve"> </v>
      </c>
      <c r="Y108" s="433" t="str">
        <f t="shared" si="118"/>
        <v xml:space="preserve"> </v>
      </c>
      <c r="Z108" s="405" t="str">
        <f t="shared" si="119"/>
        <v xml:space="preserve"> </v>
      </c>
      <c r="AA108" s="425" t="str">
        <f t="shared" si="120"/>
        <v xml:space="preserve"> </v>
      </c>
      <c r="AB108" s="471"/>
      <c r="AC108" s="472"/>
      <c r="AD108" s="473"/>
      <c r="AE108" s="474" t="str">
        <f t="shared" si="121"/>
        <v xml:space="preserve"> </v>
      </c>
      <c r="AF108" s="475" t="str">
        <f t="shared" si="101"/>
        <v xml:space="preserve"> </v>
      </c>
      <c r="AH108" s="445" t="str">
        <f t="shared" si="102"/>
        <v xml:space="preserve"> </v>
      </c>
    </row>
    <row r="109" spans="2:34" ht="26.25" customHeight="1" x14ac:dyDescent="0.2">
      <c r="B109" s="272" t="s">
        <v>186</v>
      </c>
      <c r="C109" s="279"/>
      <c r="D109" s="278"/>
      <c r="E109" s="273" t="str">
        <f>IF(D109&gt;0,E98," ")</f>
        <v xml:space="preserve"> </v>
      </c>
      <c r="F109" s="430"/>
      <c r="G109" s="273" t="str">
        <f>IF(F109&gt;0,G98," ")</f>
        <v xml:space="preserve"> </v>
      </c>
      <c r="H109" s="286" t="str">
        <f t="shared" si="103"/>
        <v xml:space="preserve"> </v>
      </c>
      <c r="I109" s="273" t="str">
        <f t="shared" si="104"/>
        <v xml:space="preserve"> </v>
      </c>
      <c r="J109" s="451" t="str">
        <f t="shared" si="105"/>
        <v xml:space="preserve"> </v>
      </c>
      <c r="K109" s="273" t="str">
        <f t="shared" si="106"/>
        <v xml:space="preserve"> </v>
      </c>
      <c r="L109" s="289" t="str">
        <f t="shared" si="107"/>
        <v xml:space="preserve"> </v>
      </c>
      <c r="M109" s="273" t="str">
        <f t="shared" si="108"/>
        <v xml:space="preserve"> </v>
      </c>
      <c r="N109" s="441" t="str">
        <f t="shared" si="109"/>
        <v xml:space="preserve"> </v>
      </c>
      <c r="O109" s="433" t="str">
        <f t="shared" si="110"/>
        <v xml:space="preserve"> </v>
      </c>
      <c r="P109" s="438" t="str">
        <f t="shared" si="111"/>
        <v xml:space="preserve"> </v>
      </c>
      <c r="Q109" s="433" t="str">
        <f t="shared" si="112"/>
        <v xml:space="preserve"> </v>
      </c>
      <c r="R109" s="435" t="str">
        <f t="shared" si="100"/>
        <v xml:space="preserve"> </v>
      </c>
      <c r="S109" s="487" t="str">
        <f t="shared" si="113"/>
        <v xml:space="preserve"> </v>
      </c>
      <c r="T109" s="397" t="str">
        <f>IF(F109&gt;0.01,T114/F114*F109," ")</f>
        <v xml:space="preserve"> </v>
      </c>
      <c r="U109" s="273" t="str">
        <f t="shared" si="114"/>
        <v xml:space="preserve"> </v>
      </c>
      <c r="V109" s="441" t="str">
        <f t="shared" si="115"/>
        <v xml:space="preserve"> </v>
      </c>
      <c r="W109" s="433" t="str">
        <f t="shared" si="116"/>
        <v xml:space="preserve"> </v>
      </c>
      <c r="X109" s="441" t="str">
        <f t="shared" si="117"/>
        <v xml:space="preserve"> </v>
      </c>
      <c r="Y109" s="433" t="str">
        <f t="shared" si="118"/>
        <v xml:space="preserve"> </v>
      </c>
      <c r="Z109" s="405" t="str">
        <f t="shared" si="119"/>
        <v xml:space="preserve"> </v>
      </c>
      <c r="AA109" s="425" t="str">
        <f t="shared" si="120"/>
        <v xml:space="preserve"> </v>
      </c>
      <c r="AB109" s="471"/>
      <c r="AC109" s="472"/>
      <c r="AD109" s="473"/>
      <c r="AE109" s="474" t="str">
        <f t="shared" si="121"/>
        <v xml:space="preserve"> </v>
      </c>
      <c r="AF109" s="475" t="str">
        <f t="shared" si="101"/>
        <v xml:space="preserve"> </v>
      </c>
      <c r="AH109" s="445" t="str">
        <f t="shared" si="102"/>
        <v xml:space="preserve"> </v>
      </c>
    </row>
    <row r="110" spans="2:34" ht="26.25" customHeight="1" x14ac:dyDescent="0.2">
      <c r="B110" s="272" t="s">
        <v>186</v>
      </c>
      <c r="C110" s="279"/>
      <c r="D110" s="278"/>
      <c r="E110" s="273" t="str">
        <f>IF(D110&gt;0,E98," ")</f>
        <v xml:space="preserve"> </v>
      </c>
      <c r="F110" s="430"/>
      <c r="G110" s="273" t="str">
        <f>IF(F110&gt;0,G98," ")</f>
        <v xml:space="preserve"> </v>
      </c>
      <c r="H110" s="286" t="str">
        <f t="shared" si="103"/>
        <v xml:space="preserve"> </v>
      </c>
      <c r="I110" s="273" t="str">
        <f t="shared" si="104"/>
        <v xml:space="preserve"> </v>
      </c>
      <c r="J110" s="451" t="str">
        <f t="shared" si="105"/>
        <v xml:space="preserve"> </v>
      </c>
      <c r="K110" s="273" t="str">
        <f t="shared" si="106"/>
        <v xml:space="preserve"> </v>
      </c>
      <c r="L110" s="289" t="str">
        <f t="shared" si="107"/>
        <v xml:space="preserve"> </v>
      </c>
      <c r="M110" s="273" t="str">
        <f t="shared" si="108"/>
        <v xml:space="preserve"> </v>
      </c>
      <c r="N110" s="441" t="str">
        <f t="shared" si="109"/>
        <v xml:space="preserve"> </v>
      </c>
      <c r="O110" s="433" t="str">
        <f t="shared" si="110"/>
        <v xml:space="preserve"> </v>
      </c>
      <c r="P110" s="438" t="str">
        <f t="shared" si="111"/>
        <v xml:space="preserve"> </v>
      </c>
      <c r="Q110" s="433" t="str">
        <f t="shared" si="112"/>
        <v xml:space="preserve"> </v>
      </c>
      <c r="R110" s="435" t="str">
        <f t="shared" si="100"/>
        <v xml:space="preserve"> </v>
      </c>
      <c r="S110" s="487" t="str">
        <f t="shared" si="113"/>
        <v xml:space="preserve"> </v>
      </c>
      <c r="T110" s="397" t="str">
        <f>IF(F110&gt;0.01,T114/F114*F110," ")</f>
        <v xml:space="preserve"> </v>
      </c>
      <c r="U110" s="273" t="str">
        <f t="shared" si="114"/>
        <v xml:space="preserve"> </v>
      </c>
      <c r="V110" s="441" t="str">
        <f t="shared" si="115"/>
        <v xml:space="preserve"> </v>
      </c>
      <c r="W110" s="433" t="str">
        <f t="shared" si="116"/>
        <v xml:space="preserve"> </v>
      </c>
      <c r="X110" s="441" t="str">
        <f t="shared" si="117"/>
        <v xml:space="preserve"> </v>
      </c>
      <c r="Y110" s="433" t="str">
        <f t="shared" si="118"/>
        <v xml:space="preserve"> </v>
      </c>
      <c r="Z110" s="405" t="str">
        <f t="shared" si="119"/>
        <v xml:space="preserve"> </v>
      </c>
      <c r="AA110" s="425" t="str">
        <f t="shared" si="120"/>
        <v xml:space="preserve"> </v>
      </c>
      <c r="AB110" s="471"/>
      <c r="AC110" s="472"/>
      <c r="AD110" s="473"/>
      <c r="AE110" s="474" t="str">
        <f t="shared" si="121"/>
        <v xml:space="preserve"> </v>
      </c>
      <c r="AF110" s="475" t="str">
        <f t="shared" si="101"/>
        <v xml:space="preserve"> </v>
      </c>
      <c r="AH110" s="445" t="str">
        <f t="shared" si="102"/>
        <v xml:space="preserve"> </v>
      </c>
    </row>
    <row r="111" spans="2:34" ht="26.25" customHeight="1" x14ac:dyDescent="0.2">
      <c r="B111" s="272" t="s">
        <v>186</v>
      </c>
      <c r="C111" s="279"/>
      <c r="D111" s="278"/>
      <c r="E111" s="273" t="str">
        <f>IF(D111&gt;0,E98," ")</f>
        <v xml:space="preserve"> </v>
      </c>
      <c r="F111" s="430"/>
      <c r="G111" s="273" t="str">
        <f>IF(F111&gt;0,G98," ")</f>
        <v xml:space="preserve"> </v>
      </c>
      <c r="H111" s="286" t="str">
        <f t="shared" si="103"/>
        <v xml:space="preserve"> </v>
      </c>
      <c r="I111" s="273" t="str">
        <f t="shared" si="104"/>
        <v xml:space="preserve"> </v>
      </c>
      <c r="J111" s="451" t="str">
        <f t="shared" si="105"/>
        <v xml:space="preserve"> </v>
      </c>
      <c r="K111" s="273" t="str">
        <f t="shared" si="106"/>
        <v xml:space="preserve"> </v>
      </c>
      <c r="L111" s="289" t="str">
        <f t="shared" si="107"/>
        <v xml:space="preserve"> </v>
      </c>
      <c r="M111" s="273" t="str">
        <f t="shared" si="108"/>
        <v xml:space="preserve"> </v>
      </c>
      <c r="N111" s="441" t="str">
        <f t="shared" si="109"/>
        <v xml:space="preserve"> </v>
      </c>
      <c r="O111" s="433" t="str">
        <f t="shared" si="110"/>
        <v xml:space="preserve"> </v>
      </c>
      <c r="P111" s="438" t="str">
        <f t="shared" si="111"/>
        <v xml:space="preserve"> </v>
      </c>
      <c r="Q111" s="433" t="str">
        <f t="shared" si="112"/>
        <v xml:space="preserve"> </v>
      </c>
      <c r="R111" s="435" t="str">
        <f t="shared" si="100"/>
        <v xml:space="preserve"> </v>
      </c>
      <c r="S111" s="487" t="str">
        <f t="shared" si="113"/>
        <v xml:space="preserve"> </v>
      </c>
      <c r="T111" s="397" t="str">
        <f>IF(F111&gt;0.01,T114/F114*F111," ")</f>
        <v xml:space="preserve"> </v>
      </c>
      <c r="U111" s="273" t="str">
        <f t="shared" si="114"/>
        <v xml:space="preserve"> </v>
      </c>
      <c r="V111" s="441" t="str">
        <f t="shared" si="115"/>
        <v xml:space="preserve"> </v>
      </c>
      <c r="W111" s="433" t="str">
        <f t="shared" si="116"/>
        <v xml:space="preserve"> </v>
      </c>
      <c r="X111" s="441" t="str">
        <f t="shared" si="117"/>
        <v xml:space="preserve"> </v>
      </c>
      <c r="Y111" s="433" t="str">
        <f t="shared" si="118"/>
        <v xml:space="preserve"> </v>
      </c>
      <c r="Z111" s="405" t="str">
        <f t="shared" si="119"/>
        <v xml:space="preserve"> </v>
      </c>
      <c r="AA111" s="425" t="str">
        <f t="shared" si="120"/>
        <v xml:space="preserve"> </v>
      </c>
      <c r="AB111" s="471"/>
      <c r="AC111" s="472"/>
      <c r="AD111" s="473"/>
      <c r="AE111" s="474" t="str">
        <f t="shared" si="121"/>
        <v xml:space="preserve"> </v>
      </c>
      <c r="AF111" s="475" t="str">
        <f t="shared" si="101"/>
        <v xml:space="preserve"> </v>
      </c>
      <c r="AH111" s="445" t="str">
        <f t="shared" si="102"/>
        <v xml:space="preserve"> </v>
      </c>
    </row>
    <row r="112" spans="2:34" ht="26.25" customHeight="1" x14ac:dyDescent="0.2">
      <c r="B112" s="272" t="s">
        <v>186</v>
      </c>
      <c r="C112" s="279"/>
      <c r="D112" s="278"/>
      <c r="E112" s="273" t="str">
        <f>IF(D112&gt;0,E98," ")</f>
        <v xml:space="preserve"> </v>
      </c>
      <c r="F112" s="430"/>
      <c r="G112" s="273" t="str">
        <f>IF(F112&gt;0,G98," ")</f>
        <v xml:space="preserve"> </v>
      </c>
      <c r="H112" s="286" t="str">
        <f t="shared" si="103"/>
        <v xml:space="preserve"> </v>
      </c>
      <c r="I112" s="273" t="str">
        <f t="shared" si="104"/>
        <v xml:space="preserve"> </v>
      </c>
      <c r="J112" s="451" t="str">
        <f t="shared" si="105"/>
        <v xml:space="preserve"> </v>
      </c>
      <c r="K112" s="273" t="str">
        <f t="shared" si="106"/>
        <v xml:space="preserve"> </v>
      </c>
      <c r="L112" s="289" t="str">
        <f t="shared" si="107"/>
        <v xml:space="preserve"> </v>
      </c>
      <c r="M112" s="273" t="str">
        <f t="shared" si="108"/>
        <v xml:space="preserve"> </v>
      </c>
      <c r="N112" s="441" t="str">
        <f t="shared" si="109"/>
        <v xml:space="preserve"> </v>
      </c>
      <c r="O112" s="433" t="str">
        <f t="shared" si="110"/>
        <v xml:space="preserve"> </v>
      </c>
      <c r="P112" s="438" t="str">
        <f t="shared" si="111"/>
        <v xml:space="preserve"> </v>
      </c>
      <c r="Q112" s="433" t="str">
        <f t="shared" si="112"/>
        <v xml:space="preserve"> </v>
      </c>
      <c r="R112" s="435" t="str">
        <f t="shared" si="100"/>
        <v xml:space="preserve"> </v>
      </c>
      <c r="S112" s="487" t="str">
        <f t="shared" si="113"/>
        <v xml:space="preserve"> </v>
      </c>
      <c r="T112" s="397" t="str">
        <f>IF(F112&gt;0.01,T114/F114*F112," ")</f>
        <v xml:space="preserve"> </v>
      </c>
      <c r="U112" s="273" t="str">
        <f t="shared" si="114"/>
        <v xml:space="preserve"> </v>
      </c>
      <c r="V112" s="441" t="str">
        <f t="shared" si="115"/>
        <v xml:space="preserve"> </v>
      </c>
      <c r="W112" s="433" t="str">
        <f t="shared" si="116"/>
        <v xml:space="preserve"> </v>
      </c>
      <c r="X112" s="441" t="str">
        <f t="shared" si="117"/>
        <v xml:space="preserve"> </v>
      </c>
      <c r="Y112" s="433" t="str">
        <f t="shared" si="118"/>
        <v xml:space="preserve"> </v>
      </c>
      <c r="Z112" s="405" t="str">
        <f t="shared" si="119"/>
        <v xml:space="preserve"> </v>
      </c>
      <c r="AA112" s="425" t="str">
        <f t="shared" si="120"/>
        <v xml:space="preserve"> </v>
      </c>
      <c r="AB112" s="471"/>
      <c r="AC112" s="472"/>
      <c r="AD112" s="473"/>
      <c r="AE112" s="474" t="str">
        <f t="shared" si="121"/>
        <v xml:space="preserve"> </v>
      </c>
      <c r="AF112" s="475" t="str">
        <f t="shared" si="101"/>
        <v xml:space="preserve"> </v>
      </c>
      <c r="AH112" s="445" t="str">
        <f t="shared" si="102"/>
        <v xml:space="preserve"> </v>
      </c>
    </row>
    <row r="113" spans="2:34" ht="26.25" customHeight="1" x14ac:dyDescent="0.2">
      <c r="B113" s="274" t="s">
        <v>186</v>
      </c>
      <c r="C113" s="452"/>
      <c r="D113" s="453"/>
      <c r="E113" s="273" t="str">
        <f>IF(D113&gt;0,E98," ")</f>
        <v xml:space="preserve"> </v>
      </c>
      <c r="F113" s="431"/>
      <c r="G113" s="273" t="str">
        <f>IF(F113&gt;0,G98," ")</f>
        <v xml:space="preserve"> </v>
      </c>
      <c r="H113" s="286" t="str">
        <f t="shared" si="103"/>
        <v xml:space="preserve"> </v>
      </c>
      <c r="I113" s="273" t="str">
        <f t="shared" si="104"/>
        <v xml:space="preserve"> </v>
      </c>
      <c r="J113" s="451" t="str">
        <f t="shared" si="105"/>
        <v xml:space="preserve"> </v>
      </c>
      <c r="K113" s="273" t="str">
        <f t="shared" si="106"/>
        <v xml:space="preserve"> </v>
      </c>
      <c r="L113" s="289" t="str">
        <f t="shared" si="107"/>
        <v xml:space="preserve"> </v>
      </c>
      <c r="M113" s="273" t="str">
        <f t="shared" si="108"/>
        <v xml:space="preserve"> </v>
      </c>
      <c r="N113" s="441" t="str">
        <f t="shared" si="109"/>
        <v xml:space="preserve"> </v>
      </c>
      <c r="O113" s="433" t="str">
        <f t="shared" si="110"/>
        <v xml:space="preserve"> </v>
      </c>
      <c r="P113" s="438" t="str">
        <f t="shared" si="111"/>
        <v xml:space="preserve"> </v>
      </c>
      <c r="Q113" s="433" t="str">
        <f t="shared" si="112"/>
        <v xml:space="preserve"> </v>
      </c>
      <c r="R113" s="435" t="str">
        <f t="shared" si="100"/>
        <v xml:space="preserve"> </v>
      </c>
      <c r="S113" s="487" t="str">
        <f t="shared" si="113"/>
        <v xml:space="preserve"> </v>
      </c>
      <c r="T113" s="397" t="str">
        <f>IF(F113&gt;0.01,T114/F114*F113," ")</f>
        <v xml:space="preserve"> </v>
      </c>
      <c r="U113" s="273" t="str">
        <f t="shared" si="114"/>
        <v xml:space="preserve"> </v>
      </c>
      <c r="V113" s="441" t="str">
        <f t="shared" si="115"/>
        <v xml:space="preserve"> </v>
      </c>
      <c r="W113" s="433" t="str">
        <f t="shared" si="116"/>
        <v xml:space="preserve"> </v>
      </c>
      <c r="X113" s="441" t="str">
        <f t="shared" si="117"/>
        <v xml:space="preserve"> </v>
      </c>
      <c r="Y113" s="433" t="str">
        <f t="shared" si="118"/>
        <v xml:space="preserve"> </v>
      </c>
      <c r="Z113" s="405" t="str">
        <f t="shared" si="119"/>
        <v xml:space="preserve"> </v>
      </c>
      <c r="AA113" s="425" t="str">
        <f t="shared" si="120"/>
        <v xml:space="preserve"> </v>
      </c>
      <c r="AB113" s="476"/>
      <c r="AC113" s="477"/>
      <c r="AD113" s="478"/>
      <c r="AE113" s="479" t="str">
        <f t="shared" si="121"/>
        <v xml:space="preserve"> </v>
      </c>
      <c r="AF113" s="480" t="str">
        <f t="shared" si="101"/>
        <v xml:space="preserve"> </v>
      </c>
      <c r="AH113" s="445" t="str">
        <f t="shared" si="102"/>
        <v xml:space="preserve"> </v>
      </c>
    </row>
    <row r="114" spans="2:34" ht="26.25" customHeight="1" x14ac:dyDescent="0.2">
      <c r="B114" s="865" t="s">
        <v>231</v>
      </c>
      <c r="C114" s="866"/>
      <c r="D114" s="454">
        <f>SUM(D98:D113)</f>
        <v>0</v>
      </c>
      <c r="E114" s="258" t="s">
        <v>187</v>
      </c>
      <c r="F114" s="442">
        <f>SUM(F98:F113)</f>
        <v>0</v>
      </c>
      <c r="G114" s="434" t="s">
        <v>197</v>
      </c>
      <c r="H114" s="446" t="str">
        <f>IF(F114&gt;0,J114/(AH114)," ")</f>
        <v xml:space="preserve"> </v>
      </c>
      <c r="I114" s="260" t="s">
        <v>189</v>
      </c>
      <c r="J114" s="443">
        <f>SUM(J98:J113)</f>
        <v>0</v>
      </c>
      <c r="K114" s="259" t="s">
        <v>190</v>
      </c>
      <c r="L114" s="396" t="str">
        <f>IF(F114&gt;0,N114/J114," ")</f>
        <v xml:space="preserve"> </v>
      </c>
      <c r="M114" s="259" t="s">
        <v>132</v>
      </c>
      <c r="N114" s="443">
        <f>SUM(N98:N113)</f>
        <v>0</v>
      </c>
      <c r="O114" s="434" t="s">
        <v>191</v>
      </c>
      <c r="P114" s="439" t="str">
        <f>IF(F114&gt;0,7.43/L114," ")</f>
        <v xml:space="preserve"> </v>
      </c>
      <c r="Q114" s="434" t="s">
        <v>192</v>
      </c>
      <c r="R114" s="436" t="str">
        <f t="shared" ref="R114" si="122">IF(F114&gt;0,P114/H114," ")</f>
        <v xml:space="preserve"> </v>
      </c>
      <c r="S114" s="492" t="s">
        <v>232</v>
      </c>
      <c r="T114" s="393">
        <f>U96</f>
        <v>0</v>
      </c>
      <c r="U114" s="259" t="s">
        <v>193</v>
      </c>
      <c r="V114" s="442" t="str">
        <f t="shared" ref="V114" si="123">IF(D114&gt;0,J114/D114," ")</f>
        <v xml:space="preserve"> </v>
      </c>
      <c r="W114" s="434" t="s">
        <v>194</v>
      </c>
      <c r="X114" s="442" t="str">
        <f t="shared" ref="X114" si="124">IF(D114&gt;0,N114/D114," ")</f>
        <v xml:space="preserve"> </v>
      </c>
      <c r="Y114" s="434" t="s">
        <v>195</v>
      </c>
      <c r="Z114" s="407" t="str">
        <f>IF(U96&gt;0,U96/D114," ")</f>
        <v xml:space="preserve"> </v>
      </c>
      <c r="AA114" s="261" t="s">
        <v>81</v>
      </c>
      <c r="AB114" s="416"/>
      <c r="AC114" s="481"/>
      <c r="AD114" s="481"/>
      <c r="AE114" s="482">
        <f>SUM(AE98:AE113)</f>
        <v>0</v>
      </c>
      <c r="AF114" s="483" t="str">
        <f>IF(D114&gt;0,AE114/D114," ")</f>
        <v xml:space="preserve"> </v>
      </c>
      <c r="AH114" s="444">
        <f>SUM(AH98:AH113)</f>
        <v>0</v>
      </c>
    </row>
    <row r="115" spans="2:34" ht="4.5" customHeight="1" thickBot="1" x14ac:dyDescent="0.25">
      <c r="B115" s="262"/>
      <c r="C115" s="263"/>
      <c r="D115" s="263"/>
      <c r="E115" s="263"/>
      <c r="F115" s="263"/>
      <c r="G115" s="263"/>
      <c r="H115" s="263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488"/>
      <c r="T115" s="264"/>
      <c r="U115" s="264"/>
      <c r="V115" s="264"/>
      <c r="W115" s="264"/>
      <c r="X115" s="264"/>
      <c r="Y115" s="264"/>
      <c r="Z115" s="264"/>
      <c r="AA115" s="265"/>
      <c r="AB115" s="263"/>
      <c r="AC115" s="484"/>
      <c r="AD115" s="484"/>
      <c r="AE115" s="484"/>
      <c r="AF115" s="484"/>
    </row>
    <row r="116" spans="2:34" ht="21" customHeight="1" thickBot="1" x14ac:dyDescent="0.25">
      <c r="B116" s="863" t="s">
        <v>229</v>
      </c>
      <c r="C116" s="864"/>
      <c r="D116" s="864"/>
      <c r="E116" s="864"/>
      <c r="F116" s="864"/>
      <c r="G116" s="864"/>
      <c r="H116" s="455"/>
      <c r="I116" s="456" t="s">
        <v>189</v>
      </c>
      <c r="J116" s="485" t="str">
        <f>IF(H116&gt;0,T116*P116," ")</f>
        <v xml:space="preserve"> </v>
      </c>
      <c r="K116" s="457" t="s">
        <v>190</v>
      </c>
      <c r="L116" s="458"/>
      <c r="M116" s="457" t="s">
        <v>132</v>
      </c>
      <c r="N116" s="485" t="str">
        <f>IF(L116&gt;0,L116*J116," ")</f>
        <v xml:space="preserve"> </v>
      </c>
      <c r="O116" s="459" t="s">
        <v>191</v>
      </c>
      <c r="P116" s="460" t="str">
        <f>IF(H116&gt;0,7.43/L116," ")</f>
        <v xml:space="preserve"> </v>
      </c>
      <c r="Q116" s="459" t="s">
        <v>192</v>
      </c>
      <c r="R116" s="461" t="str">
        <f>IF(H116&gt;0,P116/H116," ")</f>
        <v xml:space="preserve"> </v>
      </c>
      <c r="S116" s="491" t="s">
        <v>232</v>
      </c>
      <c r="T116" s="462"/>
      <c r="U116" s="459" t="s">
        <v>193</v>
      </c>
      <c r="V116" s="463" t="str">
        <f>IF(H116&gt;0,J116/D114," ")</f>
        <v xml:space="preserve"> </v>
      </c>
      <c r="W116" s="457" t="s">
        <v>194</v>
      </c>
      <c r="X116" s="464" t="str">
        <f>IF(T116&gt;0,N116/D114," ")</f>
        <v xml:space="preserve"> </v>
      </c>
      <c r="Y116" s="459" t="s">
        <v>195</v>
      </c>
      <c r="Z116" s="486" t="str">
        <f>IF(T116&gt;0,T116/D114," ")</f>
        <v xml:space="preserve"> </v>
      </c>
      <c r="AA116" s="465" t="s">
        <v>81</v>
      </c>
      <c r="AB116" s="250"/>
      <c r="AC116" s="484"/>
      <c r="AD116" s="484"/>
      <c r="AE116" s="484"/>
      <c r="AF116" s="484"/>
    </row>
    <row r="117" spans="2:34" ht="12" customHeight="1" thickBot="1" x14ac:dyDescent="0.25">
      <c r="B117" s="244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51"/>
      <c r="Y117" s="252"/>
      <c r="Z117" s="245"/>
      <c r="AA117" s="245"/>
      <c r="AB117" s="857" t="s">
        <v>176</v>
      </c>
      <c r="AC117" s="858"/>
      <c r="AD117" s="858"/>
      <c r="AE117" s="858"/>
      <c r="AF117" s="859"/>
    </row>
    <row r="118" spans="2:34" ht="18.75" customHeight="1" thickBot="1" x14ac:dyDescent="0.25">
      <c r="B118" s="873"/>
      <c r="C118" s="874"/>
      <c r="D118" s="874"/>
      <c r="E118" s="874"/>
      <c r="F118" s="867" t="s">
        <v>227</v>
      </c>
      <c r="G118" s="867"/>
      <c r="H118" s="868"/>
      <c r="I118" s="869"/>
      <c r="J118" s="875" t="s">
        <v>178</v>
      </c>
      <c r="K118" s="867"/>
      <c r="L118" s="874" t="s">
        <v>226</v>
      </c>
      <c r="M118" s="874"/>
      <c r="N118" s="874"/>
      <c r="O118" s="870" t="s">
        <v>228</v>
      </c>
      <c r="P118" s="871"/>
      <c r="Q118" s="871"/>
      <c r="R118" s="871"/>
      <c r="S118" s="871"/>
      <c r="T118" s="871"/>
      <c r="U118" s="872"/>
      <c r="V118" s="872"/>
      <c r="W118" s="493" t="s">
        <v>193</v>
      </c>
      <c r="X118" s="867" t="s">
        <v>181</v>
      </c>
      <c r="Y118" s="867"/>
      <c r="Z118" s="867"/>
      <c r="AA118" s="494"/>
      <c r="AB118" s="293"/>
      <c r="AC118" s="854" t="s">
        <v>182</v>
      </c>
      <c r="AD118" s="854" t="s">
        <v>183</v>
      </c>
      <c r="AE118" s="854" t="s">
        <v>184</v>
      </c>
      <c r="AF118" s="854" t="s">
        <v>185</v>
      </c>
    </row>
    <row r="119" spans="2:34" ht="3.75" customHeight="1" thickBot="1" x14ac:dyDescent="0.25">
      <c r="B119" s="495"/>
      <c r="C119" s="496"/>
      <c r="D119" s="496"/>
      <c r="E119" s="496"/>
      <c r="F119" s="496"/>
      <c r="G119" s="496"/>
      <c r="H119" s="496"/>
      <c r="I119" s="496"/>
      <c r="J119" s="496"/>
      <c r="K119" s="496"/>
      <c r="L119" s="496"/>
      <c r="M119" s="496"/>
      <c r="N119" s="496"/>
      <c r="O119" s="496"/>
      <c r="P119" s="496"/>
      <c r="Q119" s="496"/>
      <c r="R119" s="496"/>
      <c r="S119" s="496"/>
      <c r="T119" s="496"/>
      <c r="U119" s="496"/>
      <c r="V119" s="496"/>
      <c r="W119" s="496"/>
      <c r="X119" s="496"/>
      <c r="Y119" s="496"/>
      <c r="Z119" s="496"/>
      <c r="AA119" s="497"/>
      <c r="AB119" s="294"/>
      <c r="AC119" s="855"/>
      <c r="AD119" s="855"/>
      <c r="AE119" s="855"/>
      <c r="AF119" s="855"/>
    </row>
    <row r="120" spans="2:34" ht="26.25" customHeight="1" x14ac:dyDescent="0.2">
      <c r="B120" s="267" t="s">
        <v>186</v>
      </c>
      <c r="C120" s="275"/>
      <c r="D120" s="276"/>
      <c r="E120" s="268" t="s">
        <v>187</v>
      </c>
      <c r="F120" s="429"/>
      <c r="G120" s="269" t="s">
        <v>197</v>
      </c>
      <c r="H120" s="285"/>
      <c r="I120" s="270" t="s">
        <v>189</v>
      </c>
      <c r="J120" s="451" t="str">
        <f>IF(F120&gt;0,T120*P120," ")</f>
        <v xml:space="preserve"> </v>
      </c>
      <c r="K120" s="269" t="s">
        <v>190</v>
      </c>
      <c r="L120" s="288"/>
      <c r="M120" s="269" t="s">
        <v>132</v>
      </c>
      <c r="N120" s="440" t="str">
        <f>IF(F120&gt;0,J120*L120," ")</f>
        <v xml:space="preserve"> </v>
      </c>
      <c r="O120" s="432" t="s">
        <v>191</v>
      </c>
      <c r="P120" s="437" t="str">
        <f>IF(L120&gt;0,7.43/L120," ")</f>
        <v xml:space="preserve"> </v>
      </c>
      <c r="Q120" s="432" t="s">
        <v>192</v>
      </c>
      <c r="R120" s="489" t="str">
        <f>IF(F120&gt;0,T120/F120," ")</f>
        <v xml:space="preserve"> </v>
      </c>
      <c r="S120" s="490" t="s">
        <v>232</v>
      </c>
      <c r="T120" s="397" t="str">
        <f>IF(F120&gt;0.01,T136/F136*F120," ")</f>
        <v xml:space="preserve"> </v>
      </c>
      <c r="U120" s="269" t="s">
        <v>193</v>
      </c>
      <c r="V120" s="440" t="str">
        <f>IF(F120&gt;0,J120/D120," ")</f>
        <v xml:space="preserve"> </v>
      </c>
      <c r="W120" s="432" t="s">
        <v>194</v>
      </c>
      <c r="X120" s="440" t="str">
        <f>IF(L120&gt;0,N120/D120," ")</f>
        <v xml:space="preserve"> </v>
      </c>
      <c r="Y120" s="432" t="s">
        <v>195</v>
      </c>
      <c r="Z120" s="404" t="str">
        <f>IF(L120&gt;0,X120/7.43," ")</f>
        <v xml:space="preserve"> </v>
      </c>
      <c r="AA120" s="271" t="s">
        <v>81</v>
      </c>
      <c r="AB120" s="295"/>
      <c r="AC120" s="296"/>
      <c r="AD120" s="297"/>
      <c r="AE120" s="409" t="str">
        <f>IF(AD120&gt;0,AD120-AC120," ")</f>
        <v xml:space="preserve"> </v>
      </c>
      <c r="AF120" s="418" t="str">
        <f>IF(AD120&gt;0,AE120/D120," ")</f>
        <v xml:space="preserve"> </v>
      </c>
      <c r="AH120" s="445" t="str">
        <f>IF(F120&gt;0,J120/H120," ")</f>
        <v xml:space="preserve"> </v>
      </c>
    </row>
    <row r="121" spans="2:34" ht="26.25" customHeight="1" x14ac:dyDescent="0.2">
      <c r="B121" s="272" t="s">
        <v>186</v>
      </c>
      <c r="C121" s="277"/>
      <c r="D121" s="278"/>
      <c r="E121" s="273" t="str">
        <f>IF(D121&gt;0,E120," ")</f>
        <v xml:space="preserve"> </v>
      </c>
      <c r="F121" s="430"/>
      <c r="G121" s="273" t="str">
        <f>IF(F121&gt;0,G120," ")</f>
        <v xml:space="preserve"> </v>
      </c>
      <c r="H121" s="286" t="str">
        <f>IF(F121&gt;0,H120," ")</f>
        <v xml:space="preserve"> </v>
      </c>
      <c r="I121" s="273" t="str">
        <f>IF(F121&gt;0,I120," ")</f>
        <v xml:space="preserve"> </v>
      </c>
      <c r="J121" s="451" t="str">
        <f>IF(F121&gt;0,T121*P121," ")</f>
        <v xml:space="preserve"> </v>
      </c>
      <c r="K121" s="273" t="str">
        <f>IF(F121&gt;0,K120," ")</f>
        <v xml:space="preserve"> </v>
      </c>
      <c r="L121" s="289" t="str">
        <f>IF(F121&gt;0,L120," ")</f>
        <v xml:space="preserve"> </v>
      </c>
      <c r="M121" s="273" t="str">
        <f>IF(F121&gt;0,M120," ")</f>
        <v xml:space="preserve"> </v>
      </c>
      <c r="N121" s="441" t="str">
        <f>IF(F121&gt;0,J121*L121," ")</f>
        <v xml:space="preserve"> </v>
      </c>
      <c r="O121" s="433" t="str">
        <f>IF(F121&gt;0,O120," ")</f>
        <v xml:space="preserve"> </v>
      </c>
      <c r="P121" s="438" t="str">
        <f>IF(F121&gt;0,7.43/L121," ")</f>
        <v xml:space="preserve"> </v>
      </c>
      <c r="Q121" s="433" t="str">
        <f>IF(F121&gt;0,Q120," ")</f>
        <v xml:space="preserve"> </v>
      </c>
      <c r="R121" s="435" t="str">
        <f t="shared" ref="R121:R135" si="125">IF(F121&gt;0,T121/F121," ")</f>
        <v xml:space="preserve"> </v>
      </c>
      <c r="S121" s="487" t="str">
        <f>IF(F121&gt;0,S120," ")</f>
        <v xml:space="preserve"> </v>
      </c>
      <c r="T121" s="397" t="str">
        <f>IF(F121&gt;0.01,T136/F136*F121," ")</f>
        <v xml:space="preserve"> </v>
      </c>
      <c r="U121" s="273" t="str">
        <f>IF(F121&gt;0,U120," ")</f>
        <v xml:space="preserve"> </v>
      </c>
      <c r="V121" s="441" t="str">
        <f>IF(F121&gt;0,J121/D121," ")</f>
        <v xml:space="preserve"> </v>
      </c>
      <c r="W121" s="433" t="str">
        <f>IF(F121&gt;0,W120," ")</f>
        <v xml:space="preserve"> </v>
      </c>
      <c r="X121" s="441" t="str">
        <f>IF(F121&gt;0,N121/D121," ")</f>
        <v xml:space="preserve"> </v>
      </c>
      <c r="Y121" s="433" t="str">
        <f>IF(F121&gt;0,Y120," ")</f>
        <v xml:space="preserve"> </v>
      </c>
      <c r="Z121" s="405" t="str">
        <f>IF(F121&gt;0,X121/7.43," ")</f>
        <v xml:space="preserve"> </v>
      </c>
      <c r="AA121" s="425" t="str">
        <f>IF(F121&gt;0,AA120," ")</f>
        <v xml:space="preserve"> </v>
      </c>
      <c r="AB121" s="298"/>
      <c r="AC121" s="299"/>
      <c r="AD121" s="300"/>
      <c r="AE121" s="410" t="str">
        <f>IF(AD121&gt;0,AD121-AC121," ")</f>
        <v xml:space="preserve"> </v>
      </c>
      <c r="AF121" s="411" t="str">
        <f t="shared" ref="AF121:AF135" si="126">IF(AD121&gt;0,AE121/D121," ")</f>
        <v xml:space="preserve"> </v>
      </c>
      <c r="AH121" s="445" t="str">
        <f t="shared" ref="AH121:AH135" si="127">IF(F121&gt;0,J121/H121," ")</f>
        <v xml:space="preserve"> </v>
      </c>
    </row>
    <row r="122" spans="2:34" ht="26.25" customHeight="1" x14ac:dyDescent="0.2">
      <c r="B122" s="272" t="s">
        <v>186</v>
      </c>
      <c r="C122" s="279"/>
      <c r="D122" s="278"/>
      <c r="E122" s="273" t="str">
        <f>IF(D122&gt;0,E120," ")</f>
        <v xml:space="preserve"> </v>
      </c>
      <c r="F122" s="430"/>
      <c r="G122" s="273" t="str">
        <f>IF(F122&gt;0,G120," ")</f>
        <v xml:space="preserve"> </v>
      </c>
      <c r="H122" s="286" t="str">
        <f t="shared" ref="H122:H135" si="128">IF(F122&gt;0,H121," ")</f>
        <v xml:space="preserve"> </v>
      </c>
      <c r="I122" s="273" t="str">
        <f t="shared" ref="I122:I135" si="129">IF(F122&gt;0,I121," ")</f>
        <v xml:space="preserve"> </v>
      </c>
      <c r="J122" s="451" t="str">
        <f t="shared" ref="J122:J135" si="130">IF(F122&gt;0,T122*P122," ")</f>
        <v xml:space="preserve"> </v>
      </c>
      <c r="K122" s="273" t="str">
        <f t="shared" ref="K122:K135" si="131">IF(F122&gt;0,K121," ")</f>
        <v xml:space="preserve"> </v>
      </c>
      <c r="L122" s="289" t="str">
        <f t="shared" ref="L122:L135" si="132">IF(F122&gt;0,L121," ")</f>
        <v xml:space="preserve"> </v>
      </c>
      <c r="M122" s="273" t="str">
        <f t="shared" ref="M122:M135" si="133">IF(F122&gt;0,M121," ")</f>
        <v xml:space="preserve"> </v>
      </c>
      <c r="N122" s="441" t="str">
        <f t="shared" ref="N122:N135" si="134">IF(F122&gt;0,J122*L122," ")</f>
        <v xml:space="preserve"> </v>
      </c>
      <c r="O122" s="433" t="str">
        <f t="shared" ref="O122:O135" si="135">IF(F122&gt;0,O121," ")</f>
        <v xml:space="preserve"> </v>
      </c>
      <c r="P122" s="438" t="str">
        <f t="shared" ref="P122:P135" si="136">IF(F122&gt;0,7.43/L122," ")</f>
        <v xml:space="preserve"> </v>
      </c>
      <c r="Q122" s="433" t="str">
        <f t="shared" ref="Q122:Q135" si="137">IF(F122&gt;0,Q121," ")</f>
        <v xml:space="preserve"> </v>
      </c>
      <c r="R122" s="435" t="str">
        <f t="shared" si="125"/>
        <v xml:space="preserve"> </v>
      </c>
      <c r="S122" s="487" t="str">
        <f t="shared" ref="S122:S135" si="138">IF(F122&gt;0,S121," ")</f>
        <v xml:space="preserve"> </v>
      </c>
      <c r="T122" s="397" t="str">
        <f>IF(F122&gt;0.01,T136/F136*F122," ")</f>
        <v xml:space="preserve"> </v>
      </c>
      <c r="U122" s="273" t="str">
        <f t="shared" ref="U122:U135" si="139">IF(F122&gt;0,U121," ")</f>
        <v xml:space="preserve"> </v>
      </c>
      <c r="V122" s="441" t="str">
        <f t="shared" ref="V122:V135" si="140">IF(F122&gt;0,J122/D122," ")</f>
        <v xml:space="preserve"> </v>
      </c>
      <c r="W122" s="433" t="str">
        <f t="shared" ref="W122:W135" si="141">IF(F122&gt;0,W121," ")</f>
        <v xml:space="preserve"> </v>
      </c>
      <c r="X122" s="441" t="str">
        <f t="shared" ref="X122:X135" si="142">IF(F122&gt;0,N122/D122," ")</f>
        <v xml:space="preserve"> </v>
      </c>
      <c r="Y122" s="433" t="str">
        <f t="shared" ref="Y122:Y135" si="143">IF(F122&gt;0,Y121," ")</f>
        <v xml:space="preserve"> </v>
      </c>
      <c r="Z122" s="405" t="str">
        <f t="shared" ref="Z122:Z135" si="144">IF(F122&gt;0,X122/7.43," ")</f>
        <v xml:space="preserve"> </v>
      </c>
      <c r="AA122" s="425" t="str">
        <f t="shared" ref="AA122:AA135" si="145">IF(F122&gt;0,AA121," ")</f>
        <v xml:space="preserve"> </v>
      </c>
      <c r="AB122" s="298"/>
      <c r="AC122" s="299"/>
      <c r="AD122" s="300"/>
      <c r="AE122" s="410" t="str">
        <f t="shared" ref="AE122:AE135" si="146">IF(AD122&gt;0,AD122-AC122," ")</f>
        <v xml:space="preserve"> </v>
      </c>
      <c r="AF122" s="411" t="str">
        <f t="shared" si="126"/>
        <v xml:space="preserve"> </v>
      </c>
      <c r="AH122" s="445" t="str">
        <f t="shared" si="127"/>
        <v xml:space="preserve"> </v>
      </c>
    </row>
    <row r="123" spans="2:34" ht="26.25" customHeight="1" x14ac:dyDescent="0.2">
      <c r="B123" s="272" t="s">
        <v>186</v>
      </c>
      <c r="C123" s="279"/>
      <c r="D123" s="278"/>
      <c r="E123" s="273" t="str">
        <f>IF(D123&gt;0,E120," ")</f>
        <v xml:space="preserve"> </v>
      </c>
      <c r="F123" s="430"/>
      <c r="G123" s="273" t="str">
        <f>IF(F123&gt;0,G120," ")</f>
        <v xml:space="preserve"> </v>
      </c>
      <c r="H123" s="286" t="str">
        <f t="shared" si="128"/>
        <v xml:space="preserve"> </v>
      </c>
      <c r="I123" s="273" t="str">
        <f t="shared" si="129"/>
        <v xml:space="preserve"> </v>
      </c>
      <c r="J123" s="451" t="str">
        <f t="shared" si="130"/>
        <v xml:space="preserve"> </v>
      </c>
      <c r="K123" s="273" t="str">
        <f t="shared" si="131"/>
        <v xml:space="preserve"> </v>
      </c>
      <c r="L123" s="289" t="str">
        <f t="shared" si="132"/>
        <v xml:space="preserve"> </v>
      </c>
      <c r="M123" s="273" t="str">
        <f t="shared" si="133"/>
        <v xml:space="preserve"> </v>
      </c>
      <c r="N123" s="441" t="str">
        <f t="shared" si="134"/>
        <v xml:space="preserve"> </v>
      </c>
      <c r="O123" s="433" t="str">
        <f t="shared" si="135"/>
        <v xml:space="preserve"> </v>
      </c>
      <c r="P123" s="438" t="str">
        <f t="shared" si="136"/>
        <v xml:space="preserve"> </v>
      </c>
      <c r="Q123" s="433" t="str">
        <f t="shared" si="137"/>
        <v xml:space="preserve"> </v>
      </c>
      <c r="R123" s="435" t="str">
        <f t="shared" si="125"/>
        <v xml:space="preserve"> </v>
      </c>
      <c r="S123" s="487" t="str">
        <f t="shared" si="138"/>
        <v xml:space="preserve"> </v>
      </c>
      <c r="T123" s="397" t="str">
        <f>IF(F123&gt;0.01,T136/F136*F123," ")</f>
        <v xml:space="preserve"> </v>
      </c>
      <c r="U123" s="273" t="str">
        <f t="shared" si="139"/>
        <v xml:space="preserve"> </v>
      </c>
      <c r="V123" s="441" t="str">
        <f t="shared" si="140"/>
        <v xml:space="preserve"> </v>
      </c>
      <c r="W123" s="433" t="str">
        <f t="shared" si="141"/>
        <v xml:space="preserve"> </v>
      </c>
      <c r="X123" s="441" t="str">
        <f t="shared" si="142"/>
        <v xml:space="preserve"> </v>
      </c>
      <c r="Y123" s="433" t="str">
        <f t="shared" si="143"/>
        <v xml:space="preserve"> </v>
      </c>
      <c r="Z123" s="405" t="str">
        <f t="shared" si="144"/>
        <v xml:space="preserve"> </v>
      </c>
      <c r="AA123" s="425" t="str">
        <f t="shared" si="145"/>
        <v xml:space="preserve"> </v>
      </c>
      <c r="AB123" s="298"/>
      <c r="AC123" s="299"/>
      <c r="AD123" s="300"/>
      <c r="AE123" s="410" t="str">
        <f t="shared" si="146"/>
        <v xml:space="preserve"> </v>
      </c>
      <c r="AF123" s="411" t="str">
        <f t="shared" si="126"/>
        <v xml:space="preserve"> </v>
      </c>
      <c r="AH123" s="445" t="str">
        <f t="shared" si="127"/>
        <v xml:space="preserve"> </v>
      </c>
    </row>
    <row r="124" spans="2:34" ht="26.25" customHeight="1" x14ac:dyDescent="0.2">
      <c r="B124" s="272" t="s">
        <v>186</v>
      </c>
      <c r="C124" s="277"/>
      <c r="D124" s="278"/>
      <c r="E124" s="273" t="str">
        <f>IF(D124&gt;0,E120," ")</f>
        <v xml:space="preserve"> </v>
      </c>
      <c r="F124" s="430"/>
      <c r="G124" s="273" t="str">
        <f>IF(F124&gt;0,G120," ")</f>
        <v xml:space="preserve"> </v>
      </c>
      <c r="H124" s="286" t="str">
        <f t="shared" si="128"/>
        <v xml:space="preserve"> </v>
      </c>
      <c r="I124" s="273" t="str">
        <f t="shared" si="129"/>
        <v xml:space="preserve"> </v>
      </c>
      <c r="J124" s="451" t="str">
        <f t="shared" si="130"/>
        <v xml:space="preserve"> </v>
      </c>
      <c r="K124" s="273" t="str">
        <f t="shared" si="131"/>
        <v xml:space="preserve"> </v>
      </c>
      <c r="L124" s="289" t="str">
        <f t="shared" si="132"/>
        <v xml:space="preserve"> </v>
      </c>
      <c r="M124" s="273" t="str">
        <f t="shared" si="133"/>
        <v xml:space="preserve"> </v>
      </c>
      <c r="N124" s="441" t="str">
        <f t="shared" si="134"/>
        <v xml:space="preserve"> </v>
      </c>
      <c r="O124" s="433" t="str">
        <f t="shared" si="135"/>
        <v xml:space="preserve"> </v>
      </c>
      <c r="P124" s="438" t="str">
        <f t="shared" si="136"/>
        <v xml:space="preserve"> </v>
      </c>
      <c r="Q124" s="433" t="str">
        <f t="shared" si="137"/>
        <v xml:space="preserve"> </v>
      </c>
      <c r="R124" s="435" t="str">
        <f t="shared" si="125"/>
        <v xml:space="preserve"> </v>
      </c>
      <c r="S124" s="487" t="str">
        <f t="shared" si="138"/>
        <v xml:space="preserve"> </v>
      </c>
      <c r="T124" s="397" t="str">
        <f>IF(F124&gt;0.01,T136/F136*F124," ")</f>
        <v xml:space="preserve"> </v>
      </c>
      <c r="U124" s="273" t="str">
        <f t="shared" si="139"/>
        <v xml:space="preserve"> </v>
      </c>
      <c r="V124" s="441" t="str">
        <f t="shared" si="140"/>
        <v xml:space="preserve"> </v>
      </c>
      <c r="W124" s="433" t="str">
        <f t="shared" si="141"/>
        <v xml:space="preserve"> </v>
      </c>
      <c r="X124" s="441" t="str">
        <f t="shared" si="142"/>
        <v xml:space="preserve"> </v>
      </c>
      <c r="Y124" s="433" t="str">
        <f t="shared" si="143"/>
        <v xml:space="preserve"> </v>
      </c>
      <c r="Z124" s="405" t="str">
        <f t="shared" si="144"/>
        <v xml:space="preserve"> </v>
      </c>
      <c r="AA124" s="425" t="str">
        <f t="shared" si="145"/>
        <v xml:space="preserve"> </v>
      </c>
      <c r="AB124" s="298"/>
      <c r="AC124" s="299"/>
      <c r="AD124" s="300"/>
      <c r="AE124" s="410" t="str">
        <f t="shared" si="146"/>
        <v xml:space="preserve"> </v>
      </c>
      <c r="AF124" s="411" t="str">
        <f t="shared" si="126"/>
        <v xml:space="preserve"> </v>
      </c>
      <c r="AH124" s="445" t="str">
        <f t="shared" si="127"/>
        <v xml:space="preserve"> </v>
      </c>
    </row>
    <row r="125" spans="2:34" ht="26.25" customHeight="1" x14ac:dyDescent="0.2">
      <c r="B125" s="272" t="s">
        <v>186</v>
      </c>
      <c r="C125" s="279"/>
      <c r="D125" s="278"/>
      <c r="E125" s="273" t="str">
        <f>IF(D125&gt;0,E120," ")</f>
        <v xml:space="preserve"> </v>
      </c>
      <c r="F125" s="430"/>
      <c r="G125" s="273" t="str">
        <f>IF(F125&gt;0,G120," ")</f>
        <v xml:space="preserve"> </v>
      </c>
      <c r="H125" s="286" t="str">
        <f t="shared" si="128"/>
        <v xml:space="preserve"> </v>
      </c>
      <c r="I125" s="273" t="str">
        <f t="shared" si="129"/>
        <v xml:space="preserve"> </v>
      </c>
      <c r="J125" s="451" t="str">
        <f t="shared" si="130"/>
        <v xml:space="preserve"> </v>
      </c>
      <c r="K125" s="273" t="str">
        <f t="shared" si="131"/>
        <v xml:space="preserve"> </v>
      </c>
      <c r="L125" s="289" t="str">
        <f t="shared" si="132"/>
        <v xml:space="preserve"> </v>
      </c>
      <c r="M125" s="273" t="str">
        <f t="shared" si="133"/>
        <v xml:space="preserve"> </v>
      </c>
      <c r="N125" s="441" t="str">
        <f t="shared" si="134"/>
        <v xml:space="preserve"> </v>
      </c>
      <c r="O125" s="433" t="str">
        <f t="shared" si="135"/>
        <v xml:space="preserve"> </v>
      </c>
      <c r="P125" s="438" t="str">
        <f t="shared" si="136"/>
        <v xml:space="preserve"> </v>
      </c>
      <c r="Q125" s="433" t="str">
        <f t="shared" si="137"/>
        <v xml:space="preserve"> </v>
      </c>
      <c r="R125" s="435" t="str">
        <f t="shared" si="125"/>
        <v xml:space="preserve"> </v>
      </c>
      <c r="S125" s="487" t="str">
        <f t="shared" si="138"/>
        <v xml:space="preserve"> </v>
      </c>
      <c r="T125" s="397" t="str">
        <f>IF(F125&gt;0.01,T136/F136*F125," ")</f>
        <v xml:space="preserve"> </v>
      </c>
      <c r="U125" s="273" t="str">
        <f t="shared" si="139"/>
        <v xml:space="preserve"> </v>
      </c>
      <c r="V125" s="441" t="str">
        <f t="shared" si="140"/>
        <v xml:space="preserve"> </v>
      </c>
      <c r="W125" s="433" t="str">
        <f t="shared" si="141"/>
        <v xml:space="preserve"> </v>
      </c>
      <c r="X125" s="441" t="str">
        <f t="shared" si="142"/>
        <v xml:space="preserve"> </v>
      </c>
      <c r="Y125" s="433" t="str">
        <f t="shared" si="143"/>
        <v xml:space="preserve"> </v>
      </c>
      <c r="Z125" s="405" t="str">
        <f t="shared" si="144"/>
        <v xml:space="preserve"> </v>
      </c>
      <c r="AA125" s="425" t="str">
        <f t="shared" si="145"/>
        <v xml:space="preserve"> </v>
      </c>
      <c r="AB125" s="298"/>
      <c r="AC125" s="299"/>
      <c r="AD125" s="300"/>
      <c r="AE125" s="410" t="str">
        <f t="shared" si="146"/>
        <v xml:space="preserve"> </v>
      </c>
      <c r="AF125" s="411" t="str">
        <f t="shared" si="126"/>
        <v xml:space="preserve"> </v>
      </c>
      <c r="AH125" s="445" t="str">
        <f t="shared" si="127"/>
        <v xml:space="preserve"> </v>
      </c>
    </row>
    <row r="126" spans="2:34" ht="26.25" customHeight="1" x14ac:dyDescent="0.2">
      <c r="B126" s="272" t="s">
        <v>186</v>
      </c>
      <c r="C126" s="279"/>
      <c r="D126" s="278"/>
      <c r="E126" s="273" t="str">
        <f>IF(D126&gt;0,E120," ")</f>
        <v xml:space="preserve"> </v>
      </c>
      <c r="F126" s="430"/>
      <c r="G126" s="273" t="str">
        <f>IF(F126&gt;0,G120," ")</f>
        <v xml:space="preserve"> </v>
      </c>
      <c r="H126" s="286" t="str">
        <f t="shared" si="128"/>
        <v xml:space="preserve"> </v>
      </c>
      <c r="I126" s="273" t="str">
        <f t="shared" si="129"/>
        <v xml:space="preserve"> </v>
      </c>
      <c r="J126" s="451" t="str">
        <f t="shared" si="130"/>
        <v xml:space="preserve"> </v>
      </c>
      <c r="K126" s="273" t="str">
        <f t="shared" si="131"/>
        <v xml:space="preserve"> </v>
      </c>
      <c r="L126" s="289" t="str">
        <f t="shared" si="132"/>
        <v xml:space="preserve"> </v>
      </c>
      <c r="M126" s="273" t="str">
        <f t="shared" si="133"/>
        <v xml:space="preserve"> </v>
      </c>
      <c r="N126" s="441" t="str">
        <f t="shared" si="134"/>
        <v xml:space="preserve"> </v>
      </c>
      <c r="O126" s="433" t="str">
        <f t="shared" si="135"/>
        <v xml:space="preserve"> </v>
      </c>
      <c r="P126" s="438" t="str">
        <f t="shared" si="136"/>
        <v xml:space="preserve"> </v>
      </c>
      <c r="Q126" s="433" t="str">
        <f t="shared" si="137"/>
        <v xml:space="preserve"> </v>
      </c>
      <c r="R126" s="435" t="str">
        <f t="shared" si="125"/>
        <v xml:space="preserve"> </v>
      </c>
      <c r="S126" s="487" t="str">
        <f t="shared" si="138"/>
        <v xml:space="preserve"> </v>
      </c>
      <c r="T126" s="397" t="str">
        <f>IF(F126&gt;0.01,T136/F136*F126," ")</f>
        <v xml:space="preserve"> </v>
      </c>
      <c r="U126" s="273" t="str">
        <f t="shared" si="139"/>
        <v xml:space="preserve"> </v>
      </c>
      <c r="V126" s="441" t="str">
        <f t="shared" si="140"/>
        <v xml:space="preserve"> </v>
      </c>
      <c r="W126" s="433" t="str">
        <f t="shared" si="141"/>
        <v xml:space="preserve"> </v>
      </c>
      <c r="X126" s="441" t="str">
        <f t="shared" si="142"/>
        <v xml:space="preserve"> </v>
      </c>
      <c r="Y126" s="433" t="str">
        <f t="shared" si="143"/>
        <v xml:space="preserve"> </v>
      </c>
      <c r="Z126" s="405" t="str">
        <f t="shared" si="144"/>
        <v xml:space="preserve"> </v>
      </c>
      <c r="AA126" s="425" t="str">
        <f t="shared" si="145"/>
        <v xml:space="preserve"> </v>
      </c>
      <c r="AB126" s="298"/>
      <c r="AC126" s="299"/>
      <c r="AD126" s="300"/>
      <c r="AE126" s="410" t="str">
        <f t="shared" si="146"/>
        <v xml:space="preserve"> </v>
      </c>
      <c r="AF126" s="411" t="str">
        <f t="shared" si="126"/>
        <v xml:space="preserve"> </v>
      </c>
      <c r="AH126" s="445" t="str">
        <f t="shared" si="127"/>
        <v xml:space="preserve"> </v>
      </c>
    </row>
    <row r="127" spans="2:34" ht="26.25" customHeight="1" x14ac:dyDescent="0.2">
      <c r="B127" s="272" t="s">
        <v>186</v>
      </c>
      <c r="C127" s="279"/>
      <c r="D127" s="278"/>
      <c r="E127" s="273" t="str">
        <f>IF(D127&gt;0,E120," ")</f>
        <v xml:space="preserve"> </v>
      </c>
      <c r="F127" s="430"/>
      <c r="G127" s="273" t="str">
        <f>IF(F127&gt;0,G120," ")</f>
        <v xml:space="preserve"> </v>
      </c>
      <c r="H127" s="286" t="str">
        <f t="shared" si="128"/>
        <v xml:space="preserve"> </v>
      </c>
      <c r="I127" s="273" t="str">
        <f t="shared" si="129"/>
        <v xml:space="preserve"> </v>
      </c>
      <c r="J127" s="451" t="str">
        <f t="shared" si="130"/>
        <v xml:space="preserve"> </v>
      </c>
      <c r="K127" s="273" t="str">
        <f t="shared" si="131"/>
        <v xml:space="preserve"> </v>
      </c>
      <c r="L127" s="289" t="str">
        <f t="shared" si="132"/>
        <v xml:space="preserve"> </v>
      </c>
      <c r="M127" s="273" t="str">
        <f t="shared" si="133"/>
        <v xml:space="preserve"> </v>
      </c>
      <c r="N127" s="441" t="str">
        <f t="shared" si="134"/>
        <v xml:space="preserve"> </v>
      </c>
      <c r="O127" s="433" t="str">
        <f t="shared" si="135"/>
        <v xml:space="preserve"> </v>
      </c>
      <c r="P127" s="438" t="str">
        <f t="shared" si="136"/>
        <v xml:space="preserve"> </v>
      </c>
      <c r="Q127" s="433" t="str">
        <f t="shared" si="137"/>
        <v xml:space="preserve"> </v>
      </c>
      <c r="R127" s="435" t="str">
        <f t="shared" si="125"/>
        <v xml:space="preserve"> </v>
      </c>
      <c r="S127" s="487" t="str">
        <f t="shared" si="138"/>
        <v xml:space="preserve"> </v>
      </c>
      <c r="T127" s="397" t="str">
        <f>IF(F127&gt;0.01,T136/F136*F127," ")</f>
        <v xml:space="preserve"> </v>
      </c>
      <c r="U127" s="273" t="str">
        <f t="shared" si="139"/>
        <v xml:space="preserve"> </v>
      </c>
      <c r="V127" s="441" t="str">
        <f t="shared" si="140"/>
        <v xml:space="preserve"> </v>
      </c>
      <c r="W127" s="433" t="str">
        <f t="shared" si="141"/>
        <v xml:space="preserve"> </v>
      </c>
      <c r="X127" s="441" t="str">
        <f t="shared" si="142"/>
        <v xml:space="preserve"> </v>
      </c>
      <c r="Y127" s="433" t="str">
        <f t="shared" si="143"/>
        <v xml:space="preserve"> </v>
      </c>
      <c r="Z127" s="405" t="str">
        <f t="shared" si="144"/>
        <v xml:space="preserve"> </v>
      </c>
      <c r="AA127" s="425" t="str">
        <f t="shared" si="145"/>
        <v xml:space="preserve"> </v>
      </c>
      <c r="AB127" s="298"/>
      <c r="AC127" s="299"/>
      <c r="AD127" s="300"/>
      <c r="AE127" s="410" t="str">
        <f t="shared" si="146"/>
        <v xml:space="preserve"> </v>
      </c>
      <c r="AF127" s="411" t="str">
        <f t="shared" si="126"/>
        <v xml:space="preserve"> </v>
      </c>
      <c r="AH127" s="445" t="str">
        <f t="shared" si="127"/>
        <v xml:space="preserve"> </v>
      </c>
    </row>
    <row r="128" spans="2:34" ht="26.25" customHeight="1" x14ac:dyDescent="0.2">
      <c r="B128" s="272" t="s">
        <v>186</v>
      </c>
      <c r="C128" s="279"/>
      <c r="D128" s="278"/>
      <c r="E128" s="273" t="str">
        <f>IF(D128&gt;0,E120," ")</f>
        <v xml:space="preserve"> </v>
      </c>
      <c r="F128" s="430"/>
      <c r="G128" s="273" t="str">
        <f>IF(F128&gt;0,G120," ")</f>
        <v xml:space="preserve"> </v>
      </c>
      <c r="H128" s="286" t="str">
        <f t="shared" si="128"/>
        <v xml:space="preserve"> </v>
      </c>
      <c r="I128" s="273" t="str">
        <f t="shared" si="129"/>
        <v xml:space="preserve"> </v>
      </c>
      <c r="J128" s="451" t="str">
        <f t="shared" si="130"/>
        <v xml:space="preserve"> </v>
      </c>
      <c r="K128" s="273" t="str">
        <f t="shared" si="131"/>
        <v xml:space="preserve"> </v>
      </c>
      <c r="L128" s="289" t="str">
        <f t="shared" si="132"/>
        <v xml:space="preserve"> </v>
      </c>
      <c r="M128" s="273" t="str">
        <f t="shared" si="133"/>
        <v xml:space="preserve"> </v>
      </c>
      <c r="N128" s="441" t="str">
        <f t="shared" si="134"/>
        <v xml:space="preserve"> </v>
      </c>
      <c r="O128" s="433" t="str">
        <f t="shared" si="135"/>
        <v xml:space="preserve"> </v>
      </c>
      <c r="P128" s="438" t="str">
        <f t="shared" si="136"/>
        <v xml:space="preserve"> </v>
      </c>
      <c r="Q128" s="433" t="str">
        <f t="shared" si="137"/>
        <v xml:space="preserve"> </v>
      </c>
      <c r="R128" s="435" t="str">
        <f t="shared" si="125"/>
        <v xml:space="preserve"> </v>
      </c>
      <c r="S128" s="487" t="str">
        <f t="shared" si="138"/>
        <v xml:space="preserve"> </v>
      </c>
      <c r="T128" s="397" t="str">
        <f>IF(F128&gt;0.01,T136/F136*F128," ")</f>
        <v xml:space="preserve"> </v>
      </c>
      <c r="U128" s="273" t="str">
        <f t="shared" si="139"/>
        <v xml:space="preserve"> </v>
      </c>
      <c r="V128" s="441" t="str">
        <f t="shared" si="140"/>
        <v xml:space="preserve"> </v>
      </c>
      <c r="W128" s="433" t="str">
        <f t="shared" si="141"/>
        <v xml:space="preserve"> </v>
      </c>
      <c r="X128" s="441" t="str">
        <f t="shared" si="142"/>
        <v xml:space="preserve"> </v>
      </c>
      <c r="Y128" s="433" t="str">
        <f t="shared" si="143"/>
        <v xml:space="preserve"> </v>
      </c>
      <c r="Z128" s="405" t="str">
        <f t="shared" si="144"/>
        <v xml:space="preserve"> </v>
      </c>
      <c r="AA128" s="425" t="str">
        <f t="shared" si="145"/>
        <v xml:space="preserve"> </v>
      </c>
      <c r="AB128" s="298"/>
      <c r="AC128" s="299"/>
      <c r="AD128" s="300"/>
      <c r="AE128" s="410" t="str">
        <f t="shared" si="146"/>
        <v xml:space="preserve"> </v>
      </c>
      <c r="AF128" s="411" t="str">
        <f t="shared" si="126"/>
        <v xml:space="preserve"> </v>
      </c>
      <c r="AH128" s="445" t="str">
        <f t="shared" si="127"/>
        <v xml:space="preserve"> </v>
      </c>
    </row>
    <row r="129" spans="2:34" ht="26.25" customHeight="1" x14ac:dyDescent="0.2">
      <c r="B129" s="272" t="s">
        <v>186</v>
      </c>
      <c r="C129" s="277"/>
      <c r="D129" s="278"/>
      <c r="E129" s="273" t="str">
        <f>IF(D129&gt;0,E120," ")</f>
        <v xml:space="preserve"> </v>
      </c>
      <c r="F129" s="430"/>
      <c r="G129" s="273" t="str">
        <f>IF(F129&gt;0,G120," ")</f>
        <v xml:space="preserve"> </v>
      </c>
      <c r="H129" s="286" t="str">
        <f t="shared" si="128"/>
        <v xml:space="preserve"> </v>
      </c>
      <c r="I129" s="273" t="str">
        <f t="shared" si="129"/>
        <v xml:space="preserve"> </v>
      </c>
      <c r="J129" s="451" t="str">
        <f t="shared" si="130"/>
        <v xml:space="preserve"> </v>
      </c>
      <c r="K129" s="273" t="str">
        <f t="shared" si="131"/>
        <v xml:space="preserve"> </v>
      </c>
      <c r="L129" s="289" t="str">
        <f t="shared" si="132"/>
        <v xml:space="preserve"> </v>
      </c>
      <c r="M129" s="273" t="str">
        <f t="shared" si="133"/>
        <v xml:space="preserve"> </v>
      </c>
      <c r="N129" s="441" t="str">
        <f t="shared" si="134"/>
        <v xml:space="preserve"> </v>
      </c>
      <c r="O129" s="433" t="str">
        <f t="shared" si="135"/>
        <v xml:space="preserve"> </v>
      </c>
      <c r="P129" s="438" t="str">
        <f t="shared" si="136"/>
        <v xml:space="preserve"> </v>
      </c>
      <c r="Q129" s="433" t="str">
        <f t="shared" si="137"/>
        <v xml:space="preserve"> </v>
      </c>
      <c r="R129" s="435" t="str">
        <f t="shared" si="125"/>
        <v xml:space="preserve"> </v>
      </c>
      <c r="S129" s="487" t="str">
        <f t="shared" si="138"/>
        <v xml:space="preserve"> </v>
      </c>
      <c r="T129" s="397" t="str">
        <f>IF(F129&gt;0.01,T136/F136*F129," ")</f>
        <v xml:space="preserve"> </v>
      </c>
      <c r="U129" s="273" t="str">
        <f t="shared" si="139"/>
        <v xml:space="preserve"> </v>
      </c>
      <c r="V129" s="441" t="str">
        <f t="shared" si="140"/>
        <v xml:space="preserve"> </v>
      </c>
      <c r="W129" s="433" t="str">
        <f t="shared" si="141"/>
        <v xml:space="preserve"> </v>
      </c>
      <c r="X129" s="441" t="str">
        <f t="shared" si="142"/>
        <v xml:space="preserve"> </v>
      </c>
      <c r="Y129" s="433" t="str">
        <f t="shared" si="143"/>
        <v xml:space="preserve"> </v>
      </c>
      <c r="Z129" s="405" t="str">
        <f t="shared" si="144"/>
        <v xml:space="preserve"> </v>
      </c>
      <c r="AA129" s="425" t="str">
        <f t="shared" si="145"/>
        <v xml:space="preserve"> </v>
      </c>
      <c r="AB129" s="298"/>
      <c r="AC129" s="299"/>
      <c r="AD129" s="300"/>
      <c r="AE129" s="410" t="str">
        <f t="shared" si="146"/>
        <v xml:space="preserve"> </v>
      </c>
      <c r="AF129" s="411" t="str">
        <f t="shared" si="126"/>
        <v xml:space="preserve"> </v>
      </c>
      <c r="AH129" s="445" t="str">
        <f t="shared" si="127"/>
        <v xml:space="preserve"> </v>
      </c>
    </row>
    <row r="130" spans="2:34" ht="26.25" customHeight="1" x14ac:dyDescent="0.2">
      <c r="B130" s="272" t="s">
        <v>186</v>
      </c>
      <c r="C130" s="279"/>
      <c r="D130" s="278"/>
      <c r="E130" s="273" t="str">
        <f>IF(D130&gt;0,E120," ")</f>
        <v xml:space="preserve"> </v>
      </c>
      <c r="F130" s="430"/>
      <c r="G130" s="273" t="str">
        <f>IF(F130&gt;0,G120," ")</f>
        <v xml:space="preserve"> </v>
      </c>
      <c r="H130" s="286" t="str">
        <f t="shared" si="128"/>
        <v xml:space="preserve"> </v>
      </c>
      <c r="I130" s="273" t="str">
        <f t="shared" si="129"/>
        <v xml:space="preserve"> </v>
      </c>
      <c r="J130" s="451" t="str">
        <f t="shared" si="130"/>
        <v xml:space="preserve"> </v>
      </c>
      <c r="K130" s="273" t="str">
        <f t="shared" si="131"/>
        <v xml:space="preserve"> </v>
      </c>
      <c r="L130" s="289" t="str">
        <f t="shared" si="132"/>
        <v xml:space="preserve"> </v>
      </c>
      <c r="M130" s="273" t="str">
        <f t="shared" si="133"/>
        <v xml:space="preserve"> </v>
      </c>
      <c r="N130" s="441" t="str">
        <f t="shared" si="134"/>
        <v xml:space="preserve"> </v>
      </c>
      <c r="O130" s="433" t="str">
        <f t="shared" si="135"/>
        <v xml:space="preserve"> </v>
      </c>
      <c r="P130" s="438" t="str">
        <f t="shared" si="136"/>
        <v xml:space="preserve"> </v>
      </c>
      <c r="Q130" s="433" t="str">
        <f t="shared" si="137"/>
        <v xml:space="preserve"> </v>
      </c>
      <c r="R130" s="435" t="str">
        <f t="shared" si="125"/>
        <v xml:space="preserve"> </v>
      </c>
      <c r="S130" s="487" t="str">
        <f t="shared" si="138"/>
        <v xml:space="preserve"> </v>
      </c>
      <c r="T130" s="397" t="str">
        <f>IF(F130&gt;0.01,T136/F136*F130," ")</f>
        <v xml:space="preserve"> </v>
      </c>
      <c r="U130" s="273" t="str">
        <f t="shared" si="139"/>
        <v xml:space="preserve"> </v>
      </c>
      <c r="V130" s="441" t="str">
        <f t="shared" si="140"/>
        <v xml:space="preserve"> </v>
      </c>
      <c r="W130" s="433" t="str">
        <f t="shared" si="141"/>
        <v xml:space="preserve"> </v>
      </c>
      <c r="X130" s="441" t="str">
        <f t="shared" si="142"/>
        <v xml:space="preserve"> </v>
      </c>
      <c r="Y130" s="433" t="str">
        <f t="shared" si="143"/>
        <v xml:space="preserve"> </v>
      </c>
      <c r="Z130" s="405" t="str">
        <f t="shared" si="144"/>
        <v xml:space="preserve"> </v>
      </c>
      <c r="AA130" s="425" t="str">
        <f t="shared" si="145"/>
        <v xml:space="preserve"> </v>
      </c>
      <c r="AB130" s="298"/>
      <c r="AC130" s="299"/>
      <c r="AD130" s="300"/>
      <c r="AE130" s="410" t="str">
        <f t="shared" si="146"/>
        <v xml:space="preserve"> </v>
      </c>
      <c r="AF130" s="411" t="str">
        <f t="shared" si="126"/>
        <v xml:space="preserve"> </v>
      </c>
      <c r="AH130" s="445" t="str">
        <f t="shared" si="127"/>
        <v xml:space="preserve"> </v>
      </c>
    </row>
    <row r="131" spans="2:34" ht="26.25" customHeight="1" x14ac:dyDescent="0.2">
      <c r="B131" s="272" t="s">
        <v>186</v>
      </c>
      <c r="C131" s="279"/>
      <c r="D131" s="278"/>
      <c r="E131" s="273" t="str">
        <f>IF(D131&gt;0,E120," ")</f>
        <v xml:space="preserve"> </v>
      </c>
      <c r="F131" s="430"/>
      <c r="G131" s="273" t="str">
        <f>IF(F131&gt;0,G120," ")</f>
        <v xml:space="preserve"> </v>
      </c>
      <c r="H131" s="286" t="str">
        <f t="shared" si="128"/>
        <v xml:space="preserve"> </v>
      </c>
      <c r="I131" s="273" t="str">
        <f t="shared" si="129"/>
        <v xml:space="preserve"> </v>
      </c>
      <c r="J131" s="451" t="str">
        <f t="shared" si="130"/>
        <v xml:space="preserve"> </v>
      </c>
      <c r="K131" s="273" t="str">
        <f t="shared" si="131"/>
        <v xml:space="preserve"> </v>
      </c>
      <c r="L131" s="289" t="str">
        <f t="shared" si="132"/>
        <v xml:space="preserve"> </v>
      </c>
      <c r="M131" s="273" t="str">
        <f t="shared" si="133"/>
        <v xml:space="preserve"> </v>
      </c>
      <c r="N131" s="441" t="str">
        <f t="shared" si="134"/>
        <v xml:space="preserve"> </v>
      </c>
      <c r="O131" s="433" t="str">
        <f t="shared" si="135"/>
        <v xml:space="preserve"> </v>
      </c>
      <c r="P131" s="438" t="str">
        <f t="shared" si="136"/>
        <v xml:space="preserve"> </v>
      </c>
      <c r="Q131" s="433" t="str">
        <f t="shared" si="137"/>
        <v xml:space="preserve"> </v>
      </c>
      <c r="R131" s="435" t="str">
        <f t="shared" si="125"/>
        <v xml:space="preserve"> </v>
      </c>
      <c r="S131" s="487" t="str">
        <f t="shared" si="138"/>
        <v xml:space="preserve"> </v>
      </c>
      <c r="T131" s="397" t="str">
        <f>IF(F131&gt;0.01,T136/F136*F131," ")</f>
        <v xml:space="preserve"> </v>
      </c>
      <c r="U131" s="273" t="str">
        <f t="shared" si="139"/>
        <v xml:space="preserve"> </v>
      </c>
      <c r="V131" s="441" t="str">
        <f t="shared" si="140"/>
        <v xml:space="preserve"> </v>
      </c>
      <c r="W131" s="433" t="str">
        <f t="shared" si="141"/>
        <v xml:space="preserve"> </v>
      </c>
      <c r="X131" s="441" t="str">
        <f t="shared" si="142"/>
        <v xml:space="preserve"> </v>
      </c>
      <c r="Y131" s="433" t="str">
        <f t="shared" si="143"/>
        <v xml:space="preserve"> </v>
      </c>
      <c r="Z131" s="405" t="str">
        <f t="shared" si="144"/>
        <v xml:space="preserve"> </v>
      </c>
      <c r="AA131" s="425" t="str">
        <f t="shared" si="145"/>
        <v xml:space="preserve"> </v>
      </c>
      <c r="AB131" s="298"/>
      <c r="AC131" s="299"/>
      <c r="AD131" s="300"/>
      <c r="AE131" s="410" t="str">
        <f t="shared" si="146"/>
        <v xml:space="preserve"> </v>
      </c>
      <c r="AF131" s="411" t="str">
        <f t="shared" si="126"/>
        <v xml:space="preserve"> </v>
      </c>
      <c r="AH131" s="445" t="str">
        <f t="shared" si="127"/>
        <v xml:space="preserve"> </v>
      </c>
    </row>
    <row r="132" spans="2:34" ht="26.25" customHeight="1" x14ac:dyDescent="0.2">
      <c r="B132" s="272" t="s">
        <v>186</v>
      </c>
      <c r="C132" s="279"/>
      <c r="D132" s="278"/>
      <c r="E132" s="273" t="str">
        <f>IF(D132&gt;0,E120," ")</f>
        <v xml:space="preserve"> </v>
      </c>
      <c r="F132" s="430"/>
      <c r="G132" s="273" t="str">
        <f>IF(F132&gt;0,G120," ")</f>
        <v xml:space="preserve"> </v>
      </c>
      <c r="H132" s="286" t="str">
        <f t="shared" si="128"/>
        <v xml:space="preserve"> </v>
      </c>
      <c r="I132" s="273" t="str">
        <f t="shared" si="129"/>
        <v xml:space="preserve"> </v>
      </c>
      <c r="J132" s="451" t="str">
        <f t="shared" si="130"/>
        <v xml:space="preserve"> </v>
      </c>
      <c r="K132" s="273" t="str">
        <f t="shared" si="131"/>
        <v xml:space="preserve"> </v>
      </c>
      <c r="L132" s="289" t="str">
        <f t="shared" si="132"/>
        <v xml:space="preserve"> </v>
      </c>
      <c r="M132" s="273" t="str">
        <f t="shared" si="133"/>
        <v xml:space="preserve"> </v>
      </c>
      <c r="N132" s="441" t="str">
        <f t="shared" si="134"/>
        <v xml:space="preserve"> </v>
      </c>
      <c r="O132" s="433" t="str">
        <f t="shared" si="135"/>
        <v xml:space="preserve"> </v>
      </c>
      <c r="P132" s="438" t="str">
        <f t="shared" si="136"/>
        <v xml:space="preserve"> </v>
      </c>
      <c r="Q132" s="433" t="str">
        <f t="shared" si="137"/>
        <v xml:space="preserve"> </v>
      </c>
      <c r="R132" s="435" t="str">
        <f t="shared" si="125"/>
        <v xml:space="preserve"> </v>
      </c>
      <c r="S132" s="487" t="str">
        <f t="shared" si="138"/>
        <v xml:space="preserve"> </v>
      </c>
      <c r="T132" s="397" t="str">
        <f>IF(F132&gt;0.01,T136/F136*F132," ")</f>
        <v xml:space="preserve"> </v>
      </c>
      <c r="U132" s="273" t="str">
        <f t="shared" si="139"/>
        <v xml:space="preserve"> </v>
      </c>
      <c r="V132" s="441" t="str">
        <f t="shared" si="140"/>
        <v xml:space="preserve"> </v>
      </c>
      <c r="W132" s="433" t="str">
        <f t="shared" si="141"/>
        <v xml:space="preserve"> </v>
      </c>
      <c r="X132" s="441" t="str">
        <f t="shared" si="142"/>
        <v xml:space="preserve"> </v>
      </c>
      <c r="Y132" s="433" t="str">
        <f t="shared" si="143"/>
        <v xml:space="preserve"> </v>
      </c>
      <c r="Z132" s="405" t="str">
        <f t="shared" si="144"/>
        <v xml:space="preserve"> </v>
      </c>
      <c r="AA132" s="425" t="str">
        <f t="shared" si="145"/>
        <v xml:space="preserve"> </v>
      </c>
      <c r="AB132" s="298"/>
      <c r="AC132" s="299"/>
      <c r="AD132" s="300"/>
      <c r="AE132" s="410" t="str">
        <f t="shared" si="146"/>
        <v xml:space="preserve"> </v>
      </c>
      <c r="AF132" s="411" t="str">
        <f t="shared" si="126"/>
        <v xml:space="preserve"> </v>
      </c>
      <c r="AH132" s="445" t="str">
        <f t="shared" si="127"/>
        <v xml:space="preserve"> </v>
      </c>
    </row>
    <row r="133" spans="2:34" ht="26.25" customHeight="1" x14ac:dyDescent="0.2">
      <c r="B133" s="272" t="s">
        <v>186</v>
      </c>
      <c r="C133" s="279"/>
      <c r="D133" s="278"/>
      <c r="E133" s="273" t="str">
        <f>IF(D133&gt;0,E120," ")</f>
        <v xml:space="preserve"> </v>
      </c>
      <c r="F133" s="430"/>
      <c r="G133" s="273" t="str">
        <f>IF(F133&gt;0,G120," ")</f>
        <v xml:space="preserve"> </v>
      </c>
      <c r="H133" s="286" t="str">
        <f t="shared" si="128"/>
        <v xml:space="preserve"> </v>
      </c>
      <c r="I133" s="273" t="str">
        <f t="shared" si="129"/>
        <v xml:space="preserve"> </v>
      </c>
      <c r="J133" s="451" t="str">
        <f t="shared" si="130"/>
        <v xml:space="preserve"> </v>
      </c>
      <c r="K133" s="273" t="str">
        <f t="shared" si="131"/>
        <v xml:space="preserve"> </v>
      </c>
      <c r="L133" s="289" t="str">
        <f t="shared" si="132"/>
        <v xml:space="preserve"> </v>
      </c>
      <c r="M133" s="273" t="str">
        <f t="shared" si="133"/>
        <v xml:space="preserve"> </v>
      </c>
      <c r="N133" s="441" t="str">
        <f t="shared" si="134"/>
        <v xml:space="preserve"> </v>
      </c>
      <c r="O133" s="433" t="str">
        <f t="shared" si="135"/>
        <v xml:space="preserve"> </v>
      </c>
      <c r="P133" s="438" t="str">
        <f t="shared" si="136"/>
        <v xml:space="preserve"> </v>
      </c>
      <c r="Q133" s="433" t="str">
        <f t="shared" si="137"/>
        <v xml:space="preserve"> </v>
      </c>
      <c r="R133" s="435" t="str">
        <f t="shared" si="125"/>
        <v xml:space="preserve"> </v>
      </c>
      <c r="S133" s="487" t="str">
        <f t="shared" si="138"/>
        <v xml:space="preserve"> </v>
      </c>
      <c r="T133" s="397" t="str">
        <f>IF(F133&gt;0.01,T136/F136*F133," ")</f>
        <v xml:space="preserve"> </v>
      </c>
      <c r="U133" s="273" t="str">
        <f t="shared" si="139"/>
        <v xml:space="preserve"> </v>
      </c>
      <c r="V133" s="441" t="str">
        <f t="shared" si="140"/>
        <v xml:space="preserve"> </v>
      </c>
      <c r="W133" s="433" t="str">
        <f t="shared" si="141"/>
        <v xml:space="preserve"> </v>
      </c>
      <c r="X133" s="441" t="str">
        <f t="shared" si="142"/>
        <v xml:space="preserve"> </v>
      </c>
      <c r="Y133" s="433" t="str">
        <f t="shared" si="143"/>
        <v xml:space="preserve"> </v>
      </c>
      <c r="Z133" s="405" t="str">
        <f t="shared" si="144"/>
        <v xml:space="preserve"> </v>
      </c>
      <c r="AA133" s="425" t="str">
        <f t="shared" si="145"/>
        <v xml:space="preserve"> </v>
      </c>
      <c r="AB133" s="298"/>
      <c r="AC133" s="299"/>
      <c r="AD133" s="300"/>
      <c r="AE133" s="410" t="str">
        <f t="shared" si="146"/>
        <v xml:space="preserve"> </v>
      </c>
      <c r="AF133" s="411" t="str">
        <f t="shared" si="126"/>
        <v xml:space="preserve"> </v>
      </c>
      <c r="AH133" s="445" t="str">
        <f t="shared" si="127"/>
        <v xml:space="preserve"> </v>
      </c>
    </row>
    <row r="134" spans="2:34" ht="26.25" customHeight="1" x14ac:dyDescent="0.2">
      <c r="B134" s="272" t="s">
        <v>186</v>
      </c>
      <c r="C134" s="279"/>
      <c r="D134" s="278"/>
      <c r="E134" s="273" t="str">
        <f>IF(D134&gt;0,E120," ")</f>
        <v xml:space="preserve"> </v>
      </c>
      <c r="F134" s="430"/>
      <c r="G134" s="273" t="str">
        <f>IF(F134&gt;0,G120," ")</f>
        <v xml:space="preserve"> </v>
      </c>
      <c r="H134" s="286" t="str">
        <f t="shared" si="128"/>
        <v xml:space="preserve"> </v>
      </c>
      <c r="I134" s="273" t="str">
        <f t="shared" si="129"/>
        <v xml:space="preserve"> </v>
      </c>
      <c r="J134" s="451" t="str">
        <f t="shared" si="130"/>
        <v xml:space="preserve"> </v>
      </c>
      <c r="K134" s="273" t="str">
        <f t="shared" si="131"/>
        <v xml:space="preserve"> </v>
      </c>
      <c r="L134" s="289" t="str">
        <f t="shared" si="132"/>
        <v xml:space="preserve"> </v>
      </c>
      <c r="M134" s="273" t="str">
        <f t="shared" si="133"/>
        <v xml:space="preserve"> </v>
      </c>
      <c r="N134" s="441" t="str">
        <f t="shared" si="134"/>
        <v xml:space="preserve"> </v>
      </c>
      <c r="O134" s="433" t="str">
        <f t="shared" si="135"/>
        <v xml:space="preserve"> </v>
      </c>
      <c r="P134" s="438" t="str">
        <f t="shared" si="136"/>
        <v xml:space="preserve"> </v>
      </c>
      <c r="Q134" s="433" t="str">
        <f t="shared" si="137"/>
        <v xml:space="preserve"> </v>
      </c>
      <c r="R134" s="435" t="str">
        <f t="shared" si="125"/>
        <v xml:space="preserve"> </v>
      </c>
      <c r="S134" s="487" t="str">
        <f t="shared" si="138"/>
        <v xml:space="preserve"> </v>
      </c>
      <c r="T134" s="397" t="str">
        <f>IF(F134&gt;0.01,T136/F136*F134," ")</f>
        <v xml:space="preserve"> </v>
      </c>
      <c r="U134" s="273" t="str">
        <f t="shared" si="139"/>
        <v xml:space="preserve"> </v>
      </c>
      <c r="V134" s="441" t="str">
        <f t="shared" si="140"/>
        <v xml:space="preserve"> </v>
      </c>
      <c r="W134" s="433" t="str">
        <f t="shared" si="141"/>
        <v xml:space="preserve"> </v>
      </c>
      <c r="X134" s="441" t="str">
        <f t="shared" si="142"/>
        <v xml:space="preserve"> </v>
      </c>
      <c r="Y134" s="433" t="str">
        <f t="shared" si="143"/>
        <v xml:space="preserve"> </v>
      </c>
      <c r="Z134" s="405" t="str">
        <f t="shared" si="144"/>
        <v xml:space="preserve"> </v>
      </c>
      <c r="AA134" s="425" t="str">
        <f t="shared" si="145"/>
        <v xml:space="preserve"> </v>
      </c>
      <c r="AB134" s="298"/>
      <c r="AC134" s="299"/>
      <c r="AD134" s="300"/>
      <c r="AE134" s="410" t="str">
        <f t="shared" si="146"/>
        <v xml:space="preserve"> </v>
      </c>
      <c r="AF134" s="411" t="str">
        <f t="shared" si="126"/>
        <v xml:space="preserve"> </v>
      </c>
      <c r="AH134" s="445" t="str">
        <f t="shared" si="127"/>
        <v xml:space="preserve"> </v>
      </c>
    </row>
    <row r="135" spans="2:34" ht="26.25" customHeight="1" x14ac:dyDescent="0.2">
      <c r="B135" s="274" t="s">
        <v>186</v>
      </c>
      <c r="C135" s="452"/>
      <c r="D135" s="453"/>
      <c r="E135" s="273" t="str">
        <f>IF(D135&gt;0,E120," ")</f>
        <v xml:space="preserve"> </v>
      </c>
      <c r="F135" s="431"/>
      <c r="G135" s="273" t="str">
        <f>IF(F135&gt;0,G120," ")</f>
        <v xml:space="preserve"> </v>
      </c>
      <c r="H135" s="286" t="str">
        <f t="shared" si="128"/>
        <v xml:space="preserve"> </v>
      </c>
      <c r="I135" s="273" t="str">
        <f t="shared" si="129"/>
        <v xml:space="preserve"> </v>
      </c>
      <c r="J135" s="451" t="str">
        <f t="shared" si="130"/>
        <v xml:space="preserve"> </v>
      </c>
      <c r="K135" s="273" t="str">
        <f t="shared" si="131"/>
        <v xml:space="preserve"> </v>
      </c>
      <c r="L135" s="289" t="str">
        <f t="shared" si="132"/>
        <v xml:space="preserve"> </v>
      </c>
      <c r="M135" s="273" t="str">
        <f t="shared" si="133"/>
        <v xml:space="preserve"> </v>
      </c>
      <c r="N135" s="441" t="str">
        <f t="shared" si="134"/>
        <v xml:space="preserve"> </v>
      </c>
      <c r="O135" s="433" t="str">
        <f t="shared" si="135"/>
        <v xml:space="preserve"> </v>
      </c>
      <c r="P135" s="438" t="str">
        <f t="shared" si="136"/>
        <v xml:space="preserve"> </v>
      </c>
      <c r="Q135" s="433" t="str">
        <f t="shared" si="137"/>
        <v xml:space="preserve"> </v>
      </c>
      <c r="R135" s="435" t="str">
        <f t="shared" si="125"/>
        <v xml:space="preserve"> </v>
      </c>
      <c r="S135" s="487" t="str">
        <f t="shared" si="138"/>
        <v xml:space="preserve"> </v>
      </c>
      <c r="T135" s="397" t="str">
        <f>IF(F135&gt;0.01,T136/F136*F135," ")</f>
        <v xml:space="preserve"> </v>
      </c>
      <c r="U135" s="273" t="str">
        <f t="shared" si="139"/>
        <v xml:space="preserve"> </v>
      </c>
      <c r="V135" s="441" t="str">
        <f t="shared" si="140"/>
        <v xml:space="preserve"> </v>
      </c>
      <c r="W135" s="433" t="str">
        <f t="shared" si="141"/>
        <v xml:space="preserve"> </v>
      </c>
      <c r="X135" s="441" t="str">
        <f t="shared" si="142"/>
        <v xml:space="preserve"> </v>
      </c>
      <c r="Y135" s="433" t="str">
        <f t="shared" si="143"/>
        <v xml:space="preserve"> </v>
      </c>
      <c r="Z135" s="405" t="str">
        <f t="shared" si="144"/>
        <v xml:space="preserve"> </v>
      </c>
      <c r="AA135" s="425" t="str">
        <f t="shared" si="145"/>
        <v xml:space="preserve"> </v>
      </c>
      <c r="AB135" s="301"/>
      <c r="AC135" s="302"/>
      <c r="AD135" s="303"/>
      <c r="AE135" s="412" t="str">
        <f t="shared" si="146"/>
        <v xml:space="preserve"> </v>
      </c>
      <c r="AF135" s="413" t="str">
        <f t="shared" si="126"/>
        <v xml:space="preserve"> </v>
      </c>
      <c r="AH135" s="445" t="str">
        <f t="shared" si="127"/>
        <v xml:space="preserve"> </v>
      </c>
    </row>
    <row r="136" spans="2:34" ht="26.25" customHeight="1" x14ac:dyDescent="0.2">
      <c r="B136" s="865" t="s">
        <v>231</v>
      </c>
      <c r="C136" s="866"/>
      <c r="D136" s="454">
        <f>SUM(D120:D135)</f>
        <v>0</v>
      </c>
      <c r="E136" s="258" t="s">
        <v>187</v>
      </c>
      <c r="F136" s="442">
        <f>SUM(F120:F135)</f>
        <v>0</v>
      </c>
      <c r="G136" s="434" t="s">
        <v>197</v>
      </c>
      <c r="H136" s="446" t="str">
        <f>IF(F136&gt;0,J136/(AH136)," ")</f>
        <v xml:space="preserve"> </v>
      </c>
      <c r="I136" s="260" t="s">
        <v>189</v>
      </c>
      <c r="J136" s="443">
        <f>SUM(J120:J135)</f>
        <v>0</v>
      </c>
      <c r="K136" s="259" t="s">
        <v>190</v>
      </c>
      <c r="L136" s="396" t="str">
        <f>IF(F136&gt;0,N136/J136," ")</f>
        <v xml:space="preserve"> </v>
      </c>
      <c r="M136" s="259" t="s">
        <v>132</v>
      </c>
      <c r="N136" s="443">
        <f>SUM(N120:N135)</f>
        <v>0</v>
      </c>
      <c r="O136" s="434" t="s">
        <v>191</v>
      </c>
      <c r="P136" s="439" t="str">
        <f>IF(F136&gt;0,7.43/L136," ")</f>
        <v xml:space="preserve"> </v>
      </c>
      <c r="Q136" s="434" t="s">
        <v>192</v>
      </c>
      <c r="R136" s="436" t="str">
        <f t="shared" ref="R136" si="147">IF(F136&gt;0,P136/H136," ")</f>
        <v xml:space="preserve"> </v>
      </c>
      <c r="S136" s="492" t="s">
        <v>232</v>
      </c>
      <c r="T136" s="393">
        <f>U118</f>
        <v>0</v>
      </c>
      <c r="U136" s="259" t="s">
        <v>193</v>
      </c>
      <c r="V136" s="442" t="str">
        <f t="shared" ref="V136" si="148">IF(D136&gt;0,J136/D136," ")</f>
        <v xml:space="preserve"> </v>
      </c>
      <c r="W136" s="434" t="s">
        <v>194</v>
      </c>
      <c r="X136" s="442" t="str">
        <f t="shared" ref="X136" si="149">IF(D136&gt;0,N136/D136," ")</f>
        <v xml:space="preserve"> </v>
      </c>
      <c r="Y136" s="434" t="s">
        <v>195</v>
      </c>
      <c r="Z136" s="407" t="str">
        <f>IF(U118&gt;0,U118/D136," ")</f>
        <v xml:space="preserve"> </v>
      </c>
      <c r="AA136" s="261" t="s">
        <v>81</v>
      </c>
      <c r="AB136" s="416"/>
      <c r="AC136" s="417"/>
      <c r="AD136" s="417"/>
      <c r="AE136" s="414">
        <f>SUM(AE120:AE135)</f>
        <v>0</v>
      </c>
      <c r="AF136" s="415" t="str">
        <f>IF(D136&gt;0,AE136/D136," ")</f>
        <v xml:space="preserve"> </v>
      </c>
      <c r="AH136" s="444">
        <f>SUM(AH120:AH135)</f>
        <v>0</v>
      </c>
    </row>
    <row r="137" spans="2:34" ht="4.5" customHeight="1" thickBot="1" x14ac:dyDescent="0.25">
      <c r="B137" s="262"/>
      <c r="C137" s="263"/>
      <c r="D137" s="263"/>
      <c r="E137" s="263"/>
      <c r="F137" s="263"/>
      <c r="G137" s="263"/>
      <c r="H137" s="263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488"/>
      <c r="T137" s="264"/>
      <c r="U137" s="264"/>
      <c r="V137" s="264"/>
      <c r="W137" s="264"/>
      <c r="X137" s="264"/>
      <c r="Y137" s="264"/>
      <c r="Z137" s="264"/>
      <c r="AA137" s="265"/>
      <c r="AB137" s="263"/>
      <c r="AC137" s="266"/>
      <c r="AD137" s="266"/>
      <c r="AE137" s="266"/>
      <c r="AF137" s="266"/>
    </row>
    <row r="138" spans="2:34" ht="21" customHeight="1" thickBot="1" x14ac:dyDescent="0.25">
      <c r="B138" s="863" t="s">
        <v>229</v>
      </c>
      <c r="C138" s="864"/>
      <c r="D138" s="864"/>
      <c r="E138" s="864"/>
      <c r="F138" s="864"/>
      <c r="G138" s="864"/>
      <c r="H138" s="455"/>
      <c r="I138" s="456" t="s">
        <v>189</v>
      </c>
      <c r="J138" s="485" t="str">
        <f>IF(H138&gt;0,T138*P138," ")</f>
        <v xml:space="preserve"> </v>
      </c>
      <c r="K138" s="457" t="s">
        <v>190</v>
      </c>
      <c r="L138" s="458"/>
      <c r="M138" s="457" t="s">
        <v>132</v>
      </c>
      <c r="N138" s="485" t="str">
        <f>IF(L138&gt;0,L138*J138," ")</f>
        <v xml:space="preserve"> </v>
      </c>
      <c r="O138" s="459" t="s">
        <v>191</v>
      </c>
      <c r="P138" s="460" t="str">
        <f>IF(H138&gt;0,7.43/L138," ")</f>
        <v xml:space="preserve"> </v>
      </c>
      <c r="Q138" s="459" t="s">
        <v>192</v>
      </c>
      <c r="R138" s="461" t="str">
        <f>IF(H138&gt;0,P138/H138," ")</f>
        <v xml:space="preserve"> </v>
      </c>
      <c r="S138" s="491" t="s">
        <v>232</v>
      </c>
      <c r="T138" s="462"/>
      <c r="U138" s="459" t="s">
        <v>193</v>
      </c>
      <c r="V138" s="463" t="str">
        <f>IF(H138&gt;0,J138/D136," ")</f>
        <v xml:space="preserve"> </v>
      </c>
      <c r="W138" s="457" t="s">
        <v>194</v>
      </c>
      <c r="X138" s="464" t="str">
        <f>IF(T138&gt;0,N138/D136," ")</f>
        <v xml:space="preserve"> </v>
      </c>
      <c r="Y138" s="459" t="s">
        <v>195</v>
      </c>
      <c r="Z138" s="486" t="str">
        <f>IF(T138&gt;0,T138/D136," ")</f>
        <v xml:space="preserve"> </v>
      </c>
      <c r="AA138" s="465" t="s">
        <v>81</v>
      </c>
      <c r="AB138" s="250"/>
      <c r="AC138" s="266"/>
      <c r="AD138" s="266"/>
      <c r="AE138" s="266"/>
      <c r="AF138" s="266"/>
    </row>
    <row r="139" spans="2:34" ht="12" customHeight="1" thickBot="1" x14ac:dyDescent="0.25">
      <c r="B139" s="244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857" t="s">
        <v>176</v>
      </c>
      <c r="AC139" s="858"/>
      <c r="AD139" s="858"/>
      <c r="AE139" s="858"/>
      <c r="AF139" s="859"/>
    </row>
    <row r="140" spans="2:34" ht="18.75" customHeight="1" thickBot="1" x14ac:dyDescent="0.25">
      <c r="B140" s="873"/>
      <c r="C140" s="874"/>
      <c r="D140" s="874"/>
      <c r="E140" s="874"/>
      <c r="F140" s="867" t="s">
        <v>227</v>
      </c>
      <c r="G140" s="867"/>
      <c r="H140" s="868"/>
      <c r="I140" s="869"/>
      <c r="J140" s="875" t="s">
        <v>178</v>
      </c>
      <c r="K140" s="867"/>
      <c r="L140" s="874" t="s">
        <v>226</v>
      </c>
      <c r="M140" s="874"/>
      <c r="N140" s="874"/>
      <c r="O140" s="870" t="s">
        <v>228</v>
      </c>
      <c r="P140" s="871"/>
      <c r="Q140" s="871"/>
      <c r="R140" s="871"/>
      <c r="S140" s="871"/>
      <c r="T140" s="871"/>
      <c r="U140" s="872"/>
      <c r="V140" s="872"/>
      <c r="W140" s="493" t="s">
        <v>193</v>
      </c>
      <c r="X140" s="867" t="s">
        <v>181</v>
      </c>
      <c r="Y140" s="867"/>
      <c r="Z140" s="867"/>
      <c r="AA140" s="494"/>
      <c r="AB140" s="293"/>
      <c r="AC140" s="854" t="s">
        <v>182</v>
      </c>
      <c r="AD140" s="854" t="s">
        <v>183</v>
      </c>
      <c r="AE140" s="854" t="s">
        <v>184</v>
      </c>
      <c r="AF140" s="854" t="s">
        <v>185</v>
      </c>
    </row>
    <row r="141" spans="2:34" ht="3.75" customHeight="1" thickBot="1" x14ac:dyDescent="0.25">
      <c r="B141" s="495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497"/>
      <c r="AB141" s="294"/>
      <c r="AC141" s="855"/>
      <c r="AD141" s="855"/>
      <c r="AE141" s="855"/>
      <c r="AF141" s="855"/>
    </row>
    <row r="142" spans="2:34" ht="26.25" customHeight="1" x14ac:dyDescent="0.2">
      <c r="B142" s="267" t="s">
        <v>186</v>
      </c>
      <c r="C142" s="275"/>
      <c r="D142" s="276"/>
      <c r="E142" s="268" t="s">
        <v>187</v>
      </c>
      <c r="F142" s="429"/>
      <c r="G142" s="269" t="s">
        <v>197</v>
      </c>
      <c r="H142" s="285"/>
      <c r="I142" s="270" t="s">
        <v>189</v>
      </c>
      <c r="J142" s="451" t="str">
        <f>IF(F142&gt;0,T142*P142," ")</f>
        <v xml:space="preserve"> </v>
      </c>
      <c r="K142" s="269" t="s">
        <v>190</v>
      </c>
      <c r="L142" s="288"/>
      <c r="M142" s="269" t="s">
        <v>132</v>
      </c>
      <c r="N142" s="440" t="str">
        <f>IF(F142&gt;0,J142*L142," ")</f>
        <v xml:space="preserve"> </v>
      </c>
      <c r="O142" s="432" t="s">
        <v>191</v>
      </c>
      <c r="P142" s="437" t="str">
        <f>IF(L142&gt;0,7.43/L142," ")</f>
        <v xml:space="preserve"> </v>
      </c>
      <c r="Q142" s="432" t="s">
        <v>192</v>
      </c>
      <c r="R142" s="489" t="str">
        <f>IF(F142&gt;0,T142/F142," ")</f>
        <v xml:space="preserve"> </v>
      </c>
      <c r="S142" s="490" t="s">
        <v>232</v>
      </c>
      <c r="T142" s="397" t="str">
        <f>IF(F142&gt;0.01,T158/F158*F142," ")</f>
        <v xml:space="preserve"> </v>
      </c>
      <c r="U142" s="269" t="s">
        <v>193</v>
      </c>
      <c r="V142" s="440" t="str">
        <f>IF(F142&gt;0,J142/D142," ")</f>
        <v xml:space="preserve"> </v>
      </c>
      <c r="W142" s="432" t="s">
        <v>194</v>
      </c>
      <c r="X142" s="440" t="str">
        <f>IF(L142&gt;0,N142/D142," ")</f>
        <v xml:space="preserve"> </v>
      </c>
      <c r="Y142" s="432" t="s">
        <v>195</v>
      </c>
      <c r="Z142" s="404" t="str">
        <f>IF(L142&gt;0,X142/7.43," ")</f>
        <v xml:space="preserve"> </v>
      </c>
      <c r="AA142" s="271" t="s">
        <v>81</v>
      </c>
      <c r="AB142" s="295"/>
      <c r="AC142" s="296"/>
      <c r="AD142" s="297"/>
      <c r="AE142" s="409" t="str">
        <f>IF(AD142&gt;0,AD142-AC142," ")</f>
        <v xml:space="preserve"> </v>
      </c>
      <c r="AF142" s="418" t="str">
        <f>IF(AD142&gt;0,AE142/D142," ")</f>
        <v xml:space="preserve"> </v>
      </c>
      <c r="AH142" s="445" t="str">
        <f>IF(F142&gt;0,J142/H142," ")</f>
        <v xml:space="preserve"> </v>
      </c>
    </row>
    <row r="143" spans="2:34" ht="26.25" customHeight="1" x14ac:dyDescent="0.2">
      <c r="B143" s="272" t="s">
        <v>186</v>
      </c>
      <c r="C143" s="277"/>
      <c r="D143" s="278"/>
      <c r="E143" s="273" t="str">
        <f>IF(D143&gt;0,E142," ")</f>
        <v xml:space="preserve"> </v>
      </c>
      <c r="F143" s="430"/>
      <c r="G143" s="273" t="str">
        <f>IF(F143&gt;0,G142," ")</f>
        <v xml:space="preserve"> </v>
      </c>
      <c r="H143" s="286" t="str">
        <f>IF(F143&gt;0,H142," ")</f>
        <v xml:space="preserve"> </v>
      </c>
      <c r="I143" s="273" t="str">
        <f>IF(F143&gt;0,I142," ")</f>
        <v xml:space="preserve"> </v>
      </c>
      <c r="J143" s="451" t="str">
        <f>IF(F143&gt;0,T143*P143," ")</f>
        <v xml:space="preserve"> </v>
      </c>
      <c r="K143" s="273" t="str">
        <f>IF(F143&gt;0,K142," ")</f>
        <v xml:space="preserve"> </v>
      </c>
      <c r="L143" s="289" t="str">
        <f>IF(F143&gt;0,L142," ")</f>
        <v xml:space="preserve"> </v>
      </c>
      <c r="M143" s="273" t="str">
        <f>IF(F143&gt;0,M142," ")</f>
        <v xml:space="preserve"> </v>
      </c>
      <c r="N143" s="441" t="str">
        <f>IF(F143&gt;0,J143*L143," ")</f>
        <v xml:space="preserve"> </v>
      </c>
      <c r="O143" s="433" t="str">
        <f>IF(F143&gt;0,O142," ")</f>
        <v xml:space="preserve"> </v>
      </c>
      <c r="P143" s="438" t="str">
        <f>IF(F143&gt;0,7.43/L143," ")</f>
        <v xml:space="preserve"> </v>
      </c>
      <c r="Q143" s="433" t="str">
        <f>IF(F143&gt;0,Q142," ")</f>
        <v xml:space="preserve"> </v>
      </c>
      <c r="R143" s="435" t="str">
        <f t="shared" ref="R143:R157" si="150">IF(F143&gt;0,T143/F143," ")</f>
        <v xml:space="preserve"> </v>
      </c>
      <c r="S143" s="487" t="str">
        <f>IF(F143&gt;0,S142," ")</f>
        <v xml:space="preserve"> </v>
      </c>
      <c r="T143" s="397" t="str">
        <f>IF(F143&gt;0.01,T158/F158*F143," ")</f>
        <v xml:space="preserve"> </v>
      </c>
      <c r="U143" s="273" t="str">
        <f>IF(F143&gt;0,U142," ")</f>
        <v xml:space="preserve"> </v>
      </c>
      <c r="V143" s="441" t="str">
        <f>IF(F143&gt;0,J143/D143," ")</f>
        <v xml:space="preserve"> </v>
      </c>
      <c r="W143" s="433" t="str">
        <f>IF(F143&gt;0,W142," ")</f>
        <v xml:space="preserve"> </v>
      </c>
      <c r="X143" s="441" t="str">
        <f>IF(F143&gt;0,N143/D143," ")</f>
        <v xml:space="preserve"> </v>
      </c>
      <c r="Y143" s="433" t="str">
        <f>IF(F143&gt;0,Y142," ")</f>
        <v xml:space="preserve"> </v>
      </c>
      <c r="Z143" s="405" t="str">
        <f>IF(F143&gt;0,X143/7.43," ")</f>
        <v xml:space="preserve"> </v>
      </c>
      <c r="AA143" s="425" t="str">
        <f>IF(F143&gt;0,AA142," ")</f>
        <v xml:space="preserve"> </v>
      </c>
      <c r="AB143" s="298"/>
      <c r="AC143" s="299"/>
      <c r="AD143" s="300"/>
      <c r="AE143" s="410" t="str">
        <f>IF(AD143&gt;0,AD143-AC143," ")</f>
        <v xml:space="preserve"> </v>
      </c>
      <c r="AF143" s="411" t="str">
        <f t="shared" ref="AF143:AF157" si="151">IF(AD143&gt;0,AE143/D143," ")</f>
        <v xml:space="preserve"> </v>
      </c>
      <c r="AH143" s="445" t="str">
        <f t="shared" ref="AH143:AH157" si="152">IF(F143&gt;0,J143/H143," ")</f>
        <v xml:space="preserve"> </v>
      </c>
    </row>
    <row r="144" spans="2:34" ht="26.25" customHeight="1" x14ac:dyDescent="0.2">
      <c r="B144" s="272" t="s">
        <v>186</v>
      </c>
      <c r="C144" s="279"/>
      <c r="D144" s="278"/>
      <c r="E144" s="273" t="str">
        <f>IF(D144&gt;0,E142," ")</f>
        <v xml:space="preserve"> </v>
      </c>
      <c r="F144" s="430"/>
      <c r="G144" s="273" t="str">
        <f>IF(F144&gt;0,G142," ")</f>
        <v xml:space="preserve"> </v>
      </c>
      <c r="H144" s="286" t="str">
        <f t="shared" ref="H144:H157" si="153">IF(F144&gt;0,H143," ")</f>
        <v xml:space="preserve"> </v>
      </c>
      <c r="I144" s="273" t="str">
        <f t="shared" ref="I144:I157" si="154">IF(F144&gt;0,I143," ")</f>
        <v xml:space="preserve"> </v>
      </c>
      <c r="J144" s="451" t="str">
        <f t="shared" ref="J144:J157" si="155">IF(F144&gt;0,T144*P144," ")</f>
        <v xml:space="preserve"> </v>
      </c>
      <c r="K144" s="273" t="str">
        <f t="shared" ref="K144:K157" si="156">IF(F144&gt;0,K143," ")</f>
        <v xml:space="preserve"> </v>
      </c>
      <c r="L144" s="289" t="str">
        <f t="shared" ref="L144:L157" si="157">IF(F144&gt;0,L143," ")</f>
        <v xml:space="preserve"> </v>
      </c>
      <c r="M144" s="273" t="str">
        <f t="shared" ref="M144:M157" si="158">IF(F144&gt;0,M143," ")</f>
        <v xml:space="preserve"> </v>
      </c>
      <c r="N144" s="441" t="str">
        <f t="shared" ref="N144:N157" si="159">IF(F144&gt;0,J144*L144," ")</f>
        <v xml:space="preserve"> </v>
      </c>
      <c r="O144" s="433" t="str">
        <f t="shared" ref="O144:O157" si="160">IF(F144&gt;0,O143," ")</f>
        <v xml:space="preserve"> </v>
      </c>
      <c r="P144" s="438" t="str">
        <f t="shared" ref="P144:P157" si="161">IF(F144&gt;0,7.43/L144," ")</f>
        <v xml:space="preserve"> </v>
      </c>
      <c r="Q144" s="433" t="str">
        <f t="shared" ref="Q144:Q157" si="162">IF(F144&gt;0,Q143," ")</f>
        <v xml:space="preserve"> </v>
      </c>
      <c r="R144" s="435" t="str">
        <f t="shared" si="150"/>
        <v xml:space="preserve"> </v>
      </c>
      <c r="S144" s="487" t="str">
        <f t="shared" ref="S144:S157" si="163">IF(F144&gt;0,S143," ")</f>
        <v xml:space="preserve"> </v>
      </c>
      <c r="T144" s="397" t="str">
        <f>IF(F144&gt;0.01,T158/F158*F144," ")</f>
        <v xml:space="preserve"> </v>
      </c>
      <c r="U144" s="273" t="str">
        <f t="shared" ref="U144:U157" si="164">IF(F144&gt;0,U143," ")</f>
        <v xml:space="preserve"> </v>
      </c>
      <c r="V144" s="441" t="str">
        <f t="shared" ref="V144:V157" si="165">IF(F144&gt;0,J144/D144," ")</f>
        <v xml:space="preserve"> </v>
      </c>
      <c r="W144" s="433" t="str">
        <f t="shared" ref="W144:W157" si="166">IF(F144&gt;0,W143," ")</f>
        <v xml:space="preserve"> </v>
      </c>
      <c r="X144" s="441" t="str">
        <f t="shared" ref="X144:X157" si="167">IF(F144&gt;0,N144/D144," ")</f>
        <v xml:space="preserve"> </v>
      </c>
      <c r="Y144" s="433" t="str">
        <f t="shared" ref="Y144:Y157" si="168">IF(F144&gt;0,Y143," ")</f>
        <v xml:space="preserve"> </v>
      </c>
      <c r="Z144" s="405" t="str">
        <f t="shared" ref="Z144:Z157" si="169">IF(F144&gt;0,X144/7.43," ")</f>
        <v xml:space="preserve"> </v>
      </c>
      <c r="AA144" s="425" t="str">
        <f t="shared" ref="AA144:AA157" si="170">IF(F144&gt;0,AA143," ")</f>
        <v xml:space="preserve"> </v>
      </c>
      <c r="AB144" s="298"/>
      <c r="AC144" s="299"/>
      <c r="AD144" s="300"/>
      <c r="AE144" s="410" t="str">
        <f t="shared" ref="AE144:AE157" si="171">IF(AD144&gt;0,AD144-AC144," ")</f>
        <v xml:space="preserve"> </v>
      </c>
      <c r="AF144" s="411" t="str">
        <f t="shared" si="151"/>
        <v xml:space="preserve"> </v>
      </c>
      <c r="AH144" s="445" t="str">
        <f t="shared" si="152"/>
        <v xml:space="preserve"> </v>
      </c>
    </row>
    <row r="145" spans="2:34" ht="26.25" customHeight="1" x14ac:dyDescent="0.2">
      <c r="B145" s="272" t="s">
        <v>186</v>
      </c>
      <c r="C145" s="279"/>
      <c r="D145" s="278"/>
      <c r="E145" s="273" t="str">
        <f>IF(D145&gt;0,E142," ")</f>
        <v xml:space="preserve"> </v>
      </c>
      <c r="F145" s="430"/>
      <c r="G145" s="273" t="str">
        <f>IF(F145&gt;0,G142," ")</f>
        <v xml:space="preserve"> </v>
      </c>
      <c r="H145" s="286" t="str">
        <f t="shared" si="153"/>
        <v xml:space="preserve"> </v>
      </c>
      <c r="I145" s="273" t="str">
        <f t="shared" si="154"/>
        <v xml:space="preserve"> </v>
      </c>
      <c r="J145" s="451" t="str">
        <f t="shared" si="155"/>
        <v xml:space="preserve"> </v>
      </c>
      <c r="K145" s="273" t="str">
        <f t="shared" si="156"/>
        <v xml:space="preserve"> </v>
      </c>
      <c r="L145" s="289" t="str">
        <f t="shared" si="157"/>
        <v xml:space="preserve"> </v>
      </c>
      <c r="M145" s="273" t="str">
        <f t="shared" si="158"/>
        <v xml:space="preserve"> </v>
      </c>
      <c r="N145" s="441" t="str">
        <f t="shared" si="159"/>
        <v xml:space="preserve"> </v>
      </c>
      <c r="O145" s="433" t="str">
        <f t="shared" si="160"/>
        <v xml:space="preserve"> </v>
      </c>
      <c r="P145" s="438" t="str">
        <f t="shared" si="161"/>
        <v xml:space="preserve"> </v>
      </c>
      <c r="Q145" s="433" t="str">
        <f t="shared" si="162"/>
        <v xml:space="preserve"> </v>
      </c>
      <c r="R145" s="435" t="str">
        <f t="shared" si="150"/>
        <v xml:space="preserve"> </v>
      </c>
      <c r="S145" s="487" t="str">
        <f t="shared" si="163"/>
        <v xml:space="preserve"> </v>
      </c>
      <c r="T145" s="397" t="str">
        <f>IF(F145&gt;0.01,T158/F158*F145," ")</f>
        <v xml:space="preserve"> </v>
      </c>
      <c r="U145" s="273" t="str">
        <f t="shared" si="164"/>
        <v xml:space="preserve"> </v>
      </c>
      <c r="V145" s="441" t="str">
        <f t="shared" si="165"/>
        <v xml:space="preserve"> </v>
      </c>
      <c r="W145" s="433" t="str">
        <f t="shared" si="166"/>
        <v xml:space="preserve"> </v>
      </c>
      <c r="X145" s="441" t="str">
        <f t="shared" si="167"/>
        <v xml:space="preserve"> </v>
      </c>
      <c r="Y145" s="433" t="str">
        <f t="shared" si="168"/>
        <v xml:space="preserve"> </v>
      </c>
      <c r="Z145" s="405" t="str">
        <f t="shared" si="169"/>
        <v xml:space="preserve"> </v>
      </c>
      <c r="AA145" s="425" t="str">
        <f t="shared" si="170"/>
        <v xml:space="preserve"> </v>
      </c>
      <c r="AB145" s="298"/>
      <c r="AC145" s="299"/>
      <c r="AD145" s="300"/>
      <c r="AE145" s="410" t="str">
        <f t="shared" si="171"/>
        <v xml:space="preserve"> </v>
      </c>
      <c r="AF145" s="411" t="str">
        <f t="shared" si="151"/>
        <v xml:space="preserve"> </v>
      </c>
      <c r="AH145" s="445" t="str">
        <f t="shared" si="152"/>
        <v xml:space="preserve"> </v>
      </c>
    </row>
    <row r="146" spans="2:34" ht="26.25" customHeight="1" x14ac:dyDescent="0.2">
      <c r="B146" s="272" t="s">
        <v>186</v>
      </c>
      <c r="C146" s="277"/>
      <c r="D146" s="278"/>
      <c r="E146" s="273" t="str">
        <f>IF(D146&gt;0,E142," ")</f>
        <v xml:space="preserve"> </v>
      </c>
      <c r="F146" s="430"/>
      <c r="G146" s="273" t="str">
        <f>IF(F146&gt;0,G142," ")</f>
        <v xml:space="preserve"> </v>
      </c>
      <c r="H146" s="286" t="str">
        <f t="shared" si="153"/>
        <v xml:space="preserve"> </v>
      </c>
      <c r="I146" s="273" t="str">
        <f t="shared" si="154"/>
        <v xml:space="preserve"> </v>
      </c>
      <c r="J146" s="451" t="str">
        <f t="shared" si="155"/>
        <v xml:space="preserve"> </v>
      </c>
      <c r="K146" s="273" t="str">
        <f t="shared" si="156"/>
        <v xml:space="preserve"> </v>
      </c>
      <c r="L146" s="289" t="str">
        <f t="shared" si="157"/>
        <v xml:space="preserve"> </v>
      </c>
      <c r="M146" s="273" t="str">
        <f t="shared" si="158"/>
        <v xml:space="preserve"> </v>
      </c>
      <c r="N146" s="441" t="str">
        <f t="shared" si="159"/>
        <v xml:space="preserve"> </v>
      </c>
      <c r="O146" s="433" t="str">
        <f t="shared" si="160"/>
        <v xml:space="preserve"> </v>
      </c>
      <c r="P146" s="438" t="str">
        <f t="shared" si="161"/>
        <v xml:space="preserve"> </v>
      </c>
      <c r="Q146" s="433" t="str">
        <f t="shared" si="162"/>
        <v xml:space="preserve"> </v>
      </c>
      <c r="R146" s="435" t="str">
        <f t="shared" si="150"/>
        <v xml:space="preserve"> </v>
      </c>
      <c r="S146" s="487" t="str">
        <f t="shared" si="163"/>
        <v xml:space="preserve"> </v>
      </c>
      <c r="T146" s="397" t="str">
        <f>IF(F146&gt;0.01,T158/F158*F146," ")</f>
        <v xml:space="preserve"> </v>
      </c>
      <c r="U146" s="273" t="str">
        <f t="shared" si="164"/>
        <v xml:space="preserve"> </v>
      </c>
      <c r="V146" s="441" t="str">
        <f t="shared" si="165"/>
        <v xml:space="preserve"> </v>
      </c>
      <c r="W146" s="433" t="str">
        <f t="shared" si="166"/>
        <v xml:space="preserve"> </v>
      </c>
      <c r="X146" s="441" t="str">
        <f t="shared" si="167"/>
        <v xml:space="preserve"> </v>
      </c>
      <c r="Y146" s="433" t="str">
        <f t="shared" si="168"/>
        <v xml:space="preserve"> </v>
      </c>
      <c r="Z146" s="405" t="str">
        <f t="shared" si="169"/>
        <v xml:space="preserve"> </v>
      </c>
      <c r="AA146" s="425" t="str">
        <f t="shared" si="170"/>
        <v xml:space="preserve"> </v>
      </c>
      <c r="AB146" s="298"/>
      <c r="AC146" s="299"/>
      <c r="AD146" s="300"/>
      <c r="AE146" s="410" t="str">
        <f t="shared" si="171"/>
        <v xml:space="preserve"> </v>
      </c>
      <c r="AF146" s="411" t="str">
        <f t="shared" si="151"/>
        <v xml:space="preserve"> </v>
      </c>
      <c r="AH146" s="445" t="str">
        <f t="shared" si="152"/>
        <v xml:space="preserve"> </v>
      </c>
    </row>
    <row r="147" spans="2:34" ht="26.25" customHeight="1" x14ac:dyDescent="0.2">
      <c r="B147" s="272" t="s">
        <v>186</v>
      </c>
      <c r="C147" s="279"/>
      <c r="D147" s="278"/>
      <c r="E147" s="273" t="str">
        <f>IF(D147&gt;0,E142," ")</f>
        <v xml:space="preserve"> </v>
      </c>
      <c r="F147" s="430"/>
      <c r="G147" s="273" t="str">
        <f>IF(F147&gt;0,G142," ")</f>
        <v xml:space="preserve"> </v>
      </c>
      <c r="H147" s="286" t="str">
        <f t="shared" si="153"/>
        <v xml:space="preserve"> </v>
      </c>
      <c r="I147" s="273" t="str">
        <f t="shared" si="154"/>
        <v xml:space="preserve"> </v>
      </c>
      <c r="J147" s="451" t="str">
        <f t="shared" si="155"/>
        <v xml:space="preserve"> </v>
      </c>
      <c r="K147" s="273" t="str">
        <f t="shared" si="156"/>
        <v xml:space="preserve"> </v>
      </c>
      <c r="L147" s="289" t="str">
        <f t="shared" si="157"/>
        <v xml:space="preserve"> </v>
      </c>
      <c r="M147" s="273" t="str">
        <f t="shared" si="158"/>
        <v xml:space="preserve"> </v>
      </c>
      <c r="N147" s="441" t="str">
        <f t="shared" si="159"/>
        <v xml:space="preserve"> </v>
      </c>
      <c r="O147" s="433" t="str">
        <f t="shared" si="160"/>
        <v xml:space="preserve"> </v>
      </c>
      <c r="P147" s="438" t="str">
        <f t="shared" si="161"/>
        <v xml:space="preserve"> </v>
      </c>
      <c r="Q147" s="433" t="str">
        <f t="shared" si="162"/>
        <v xml:space="preserve"> </v>
      </c>
      <c r="R147" s="435" t="str">
        <f t="shared" si="150"/>
        <v xml:space="preserve"> </v>
      </c>
      <c r="S147" s="487" t="str">
        <f t="shared" si="163"/>
        <v xml:space="preserve"> </v>
      </c>
      <c r="T147" s="397" t="str">
        <f>IF(F147&gt;0.01,T158/F158*F147," ")</f>
        <v xml:space="preserve"> </v>
      </c>
      <c r="U147" s="273" t="str">
        <f t="shared" si="164"/>
        <v xml:space="preserve"> </v>
      </c>
      <c r="V147" s="441" t="str">
        <f t="shared" si="165"/>
        <v xml:space="preserve"> </v>
      </c>
      <c r="W147" s="433" t="str">
        <f t="shared" si="166"/>
        <v xml:space="preserve"> </v>
      </c>
      <c r="X147" s="441" t="str">
        <f t="shared" si="167"/>
        <v xml:space="preserve"> </v>
      </c>
      <c r="Y147" s="433" t="str">
        <f t="shared" si="168"/>
        <v xml:space="preserve"> </v>
      </c>
      <c r="Z147" s="405" t="str">
        <f t="shared" si="169"/>
        <v xml:space="preserve"> </v>
      </c>
      <c r="AA147" s="425" t="str">
        <f t="shared" si="170"/>
        <v xml:space="preserve"> </v>
      </c>
      <c r="AB147" s="298"/>
      <c r="AC147" s="299"/>
      <c r="AD147" s="300"/>
      <c r="AE147" s="410" t="str">
        <f t="shared" si="171"/>
        <v xml:space="preserve"> </v>
      </c>
      <c r="AF147" s="411" t="str">
        <f t="shared" si="151"/>
        <v xml:space="preserve"> </v>
      </c>
      <c r="AH147" s="445" t="str">
        <f t="shared" si="152"/>
        <v xml:space="preserve"> </v>
      </c>
    </row>
    <row r="148" spans="2:34" ht="26.25" customHeight="1" x14ac:dyDescent="0.2">
      <c r="B148" s="272" t="s">
        <v>186</v>
      </c>
      <c r="C148" s="279"/>
      <c r="D148" s="278"/>
      <c r="E148" s="273" t="str">
        <f>IF(D148&gt;0,E142," ")</f>
        <v xml:space="preserve"> </v>
      </c>
      <c r="F148" s="430"/>
      <c r="G148" s="273" t="str">
        <f>IF(F148&gt;0,G142," ")</f>
        <v xml:space="preserve"> </v>
      </c>
      <c r="H148" s="286" t="str">
        <f t="shared" si="153"/>
        <v xml:space="preserve"> </v>
      </c>
      <c r="I148" s="273" t="str">
        <f t="shared" si="154"/>
        <v xml:space="preserve"> </v>
      </c>
      <c r="J148" s="451" t="str">
        <f t="shared" si="155"/>
        <v xml:space="preserve"> </v>
      </c>
      <c r="K148" s="273" t="str">
        <f t="shared" si="156"/>
        <v xml:space="preserve"> </v>
      </c>
      <c r="L148" s="289" t="str">
        <f t="shared" si="157"/>
        <v xml:space="preserve"> </v>
      </c>
      <c r="M148" s="273" t="str">
        <f t="shared" si="158"/>
        <v xml:space="preserve"> </v>
      </c>
      <c r="N148" s="441" t="str">
        <f t="shared" si="159"/>
        <v xml:space="preserve"> </v>
      </c>
      <c r="O148" s="433" t="str">
        <f t="shared" si="160"/>
        <v xml:space="preserve"> </v>
      </c>
      <c r="P148" s="438" t="str">
        <f t="shared" si="161"/>
        <v xml:space="preserve"> </v>
      </c>
      <c r="Q148" s="433" t="str">
        <f t="shared" si="162"/>
        <v xml:space="preserve"> </v>
      </c>
      <c r="R148" s="435" t="str">
        <f t="shared" si="150"/>
        <v xml:space="preserve"> </v>
      </c>
      <c r="S148" s="487" t="str">
        <f t="shared" si="163"/>
        <v xml:space="preserve"> </v>
      </c>
      <c r="T148" s="397" t="str">
        <f>IF(F148&gt;0.01,T158/F158*F148," ")</f>
        <v xml:space="preserve"> </v>
      </c>
      <c r="U148" s="273" t="str">
        <f t="shared" si="164"/>
        <v xml:space="preserve"> </v>
      </c>
      <c r="V148" s="441" t="str">
        <f t="shared" si="165"/>
        <v xml:space="preserve"> </v>
      </c>
      <c r="W148" s="433" t="str">
        <f t="shared" si="166"/>
        <v xml:space="preserve"> </v>
      </c>
      <c r="X148" s="441" t="str">
        <f t="shared" si="167"/>
        <v xml:space="preserve"> </v>
      </c>
      <c r="Y148" s="433" t="str">
        <f t="shared" si="168"/>
        <v xml:space="preserve"> </v>
      </c>
      <c r="Z148" s="405" t="str">
        <f t="shared" si="169"/>
        <v xml:space="preserve"> </v>
      </c>
      <c r="AA148" s="425" t="str">
        <f t="shared" si="170"/>
        <v xml:space="preserve"> </v>
      </c>
      <c r="AB148" s="298"/>
      <c r="AC148" s="299"/>
      <c r="AD148" s="300"/>
      <c r="AE148" s="410" t="str">
        <f t="shared" si="171"/>
        <v xml:space="preserve"> </v>
      </c>
      <c r="AF148" s="411" t="str">
        <f t="shared" si="151"/>
        <v xml:space="preserve"> </v>
      </c>
      <c r="AH148" s="445" t="str">
        <f t="shared" si="152"/>
        <v xml:space="preserve"> </v>
      </c>
    </row>
    <row r="149" spans="2:34" ht="26.25" customHeight="1" x14ac:dyDescent="0.2">
      <c r="B149" s="272" t="s">
        <v>186</v>
      </c>
      <c r="C149" s="279"/>
      <c r="D149" s="278"/>
      <c r="E149" s="273" t="str">
        <f>IF(D149&gt;0,E142," ")</f>
        <v xml:space="preserve"> </v>
      </c>
      <c r="F149" s="430"/>
      <c r="G149" s="273" t="str">
        <f>IF(F149&gt;0,G142," ")</f>
        <v xml:space="preserve"> </v>
      </c>
      <c r="H149" s="286" t="str">
        <f t="shared" si="153"/>
        <v xml:space="preserve"> </v>
      </c>
      <c r="I149" s="273" t="str">
        <f t="shared" si="154"/>
        <v xml:space="preserve"> </v>
      </c>
      <c r="J149" s="451" t="str">
        <f t="shared" si="155"/>
        <v xml:space="preserve"> </v>
      </c>
      <c r="K149" s="273" t="str">
        <f t="shared" si="156"/>
        <v xml:space="preserve"> </v>
      </c>
      <c r="L149" s="289" t="str">
        <f t="shared" si="157"/>
        <v xml:space="preserve"> </v>
      </c>
      <c r="M149" s="273" t="str">
        <f t="shared" si="158"/>
        <v xml:space="preserve"> </v>
      </c>
      <c r="N149" s="441" t="str">
        <f t="shared" si="159"/>
        <v xml:space="preserve"> </v>
      </c>
      <c r="O149" s="433" t="str">
        <f t="shared" si="160"/>
        <v xml:space="preserve"> </v>
      </c>
      <c r="P149" s="438" t="str">
        <f t="shared" si="161"/>
        <v xml:space="preserve"> </v>
      </c>
      <c r="Q149" s="433" t="str">
        <f t="shared" si="162"/>
        <v xml:space="preserve"> </v>
      </c>
      <c r="R149" s="435" t="str">
        <f t="shared" si="150"/>
        <v xml:space="preserve"> </v>
      </c>
      <c r="S149" s="487" t="str">
        <f t="shared" si="163"/>
        <v xml:space="preserve"> </v>
      </c>
      <c r="T149" s="397" t="str">
        <f>IF(F149&gt;0.01,T158/F158*F149," ")</f>
        <v xml:space="preserve"> </v>
      </c>
      <c r="U149" s="273" t="str">
        <f t="shared" si="164"/>
        <v xml:space="preserve"> </v>
      </c>
      <c r="V149" s="441" t="str">
        <f t="shared" si="165"/>
        <v xml:space="preserve"> </v>
      </c>
      <c r="W149" s="433" t="str">
        <f t="shared" si="166"/>
        <v xml:space="preserve"> </v>
      </c>
      <c r="X149" s="441" t="str">
        <f t="shared" si="167"/>
        <v xml:space="preserve"> </v>
      </c>
      <c r="Y149" s="433" t="str">
        <f t="shared" si="168"/>
        <v xml:space="preserve"> </v>
      </c>
      <c r="Z149" s="405" t="str">
        <f t="shared" si="169"/>
        <v xml:space="preserve"> </v>
      </c>
      <c r="AA149" s="425" t="str">
        <f t="shared" si="170"/>
        <v xml:space="preserve"> </v>
      </c>
      <c r="AB149" s="298"/>
      <c r="AC149" s="299"/>
      <c r="AD149" s="300"/>
      <c r="AE149" s="410" t="str">
        <f t="shared" si="171"/>
        <v xml:space="preserve"> </v>
      </c>
      <c r="AF149" s="411" t="str">
        <f t="shared" si="151"/>
        <v xml:space="preserve"> </v>
      </c>
      <c r="AH149" s="445" t="str">
        <f t="shared" si="152"/>
        <v xml:space="preserve"> </v>
      </c>
    </row>
    <row r="150" spans="2:34" ht="26.25" customHeight="1" x14ac:dyDescent="0.2">
      <c r="B150" s="272" t="s">
        <v>186</v>
      </c>
      <c r="C150" s="279"/>
      <c r="D150" s="278"/>
      <c r="E150" s="273" t="str">
        <f>IF(D150&gt;0,E142," ")</f>
        <v xml:space="preserve"> </v>
      </c>
      <c r="F150" s="430"/>
      <c r="G150" s="273" t="str">
        <f>IF(F150&gt;0,G142," ")</f>
        <v xml:space="preserve"> </v>
      </c>
      <c r="H150" s="286" t="str">
        <f t="shared" si="153"/>
        <v xml:space="preserve"> </v>
      </c>
      <c r="I150" s="273" t="str">
        <f t="shared" si="154"/>
        <v xml:space="preserve"> </v>
      </c>
      <c r="J150" s="451" t="str">
        <f t="shared" si="155"/>
        <v xml:space="preserve"> </v>
      </c>
      <c r="K150" s="273" t="str">
        <f t="shared" si="156"/>
        <v xml:space="preserve"> </v>
      </c>
      <c r="L150" s="289" t="str">
        <f t="shared" si="157"/>
        <v xml:space="preserve"> </v>
      </c>
      <c r="M150" s="273" t="str">
        <f t="shared" si="158"/>
        <v xml:space="preserve"> </v>
      </c>
      <c r="N150" s="441" t="str">
        <f t="shared" si="159"/>
        <v xml:space="preserve"> </v>
      </c>
      <c r="O150" s="433" t="str">
        <f t="shared" si="160"/>
        <v xml:space="preserve"> </v>
      </c>
      <c r="P150" s="438" t="str">
        <f t="shared" si="161"/>
        <v xml:space="preserve"> </v>
      </c>
      <c r="Q150" s="433" t="str">
        <f t="shared" si="162"/>
        <v xml:space="preserve"> </v>
      </c>
      <c r="R150" s="435" t="str">
        <f t="shared" si="150"/>
        <v xml:space="preserve"> </v>
      </c>
      <c r="S150" s="487" t="str">
        <f t="shared" si="163"/>
        <v xml:space="preserve"> </v>
      </c>
      <c r="T150" s="397" t="str">
        <f>IF(F150&gt;0.01,T158/F158*F150," ")</f>
        <v xml:space="preserve"> </v>
      </c>
      <c r="U150" s="273" t="str">
        <f t="shared" si="164"/>
        <v xml:space="preserve"> </v>
      </c>
      <c r="V150" s="441" t="str">
        <f t="shared" si="165"/>
        <v xml:space="preserve"> </v>
      </c>
      <c r="W150" s="433" t="str">
        <f t="shared" si="166"/>
        <v xml:space="preserve"> </v>
      </c>
      <c r="X150" s="441" t="str">
        <f t="shared" si="167"/>
        <v xml:space="preserve"> </v>
      </c>
      <c r="Y150" s="433" t="str">
        <f t="shared" si="168"/>
        <v xml:space="preserve"> </v>
      </c>
      <c r="Z150" s="405" t="str">
        <f t="shared" si="169"/>
        <v xml:space="preserve"> </v>
      </c>
      <c r="AA150" s="425" t="str">
        <f t="shared" si="170"/>
        <v xml:space="preserve"> </v>
      </c>
      <c r="AB150" s="298"/>
      <c r="AC150" s="299"/>
      <c r="AD150" s="300"/>
      <c r="AE150" s="410" t="str">
        <f t="shared" si="171"/>
        <v xml:space="preserve"> </v>
      </c>
      <c r="AF150" s="411" t="str">
        <f t="shared" si="151"/>
        <v xml:space="preserve"> </v>
      </c>
      <c r="AH150" s="445" t="str">
        <f t="shared" si="152"/>
        <v xml:space="preserve"> </v>
      </c>
    </row>
    <row r="151" spans="2:34" ht="26.25" customHeight="1" x14ac:dyDescent="0.2">
      <c r="B151" s="272" t="s">
        <v>186</v>
      </c>
      <c r="C151" s="277"/>
      <c r="D151" s="278"/>
      <c r="E151" s="273" t="str">
        <f>IF(D151&gt;0,E142," ")</f>
        <v xml:space="preserve"> </v>
      </c>
      <c r="F151" s="430"/>
      <c r="G151" s="273" t="str">
        <f>IF(F151&gt;0,G142," ")</f>
        <v xml:space="preserve"> </v>
      </c>
      <c r="H151" s="286" t="str">
        <f t="shared" si="153"/>
        <v xml:space="preserve"> </v>
      </c>
      <c r="I151" s="273" t="str">
        <f t="shared" si="154"/>
        <v xml:space="preserve"> </v>
      </c>
      <c r="J151" s="451" t="str">
        <f t="shared" si="155"/>
        <v xml:space="preserve"> </v>
      </c>
      <c r="K151" s="273" t="str">
        <f t="shared" si="156"/>
        <v xml:space="preserve"> </v>
      </c>
      <c r="L151" s="289" t="str">
        <f t="shared" si="157"/>
        <v xml:space="preserve"> </v>
      </c>
      <c r="M151" s="273" t="str">
        <f t="shared" si="158"/>
        <v xml:space="preserve"> </v>
      </c>
      <c r="N151" s="441" t="str">
        <f t="shared" si="159"/>
        <v xml:space="preserve"> </v>
      </c>
      <c r="O151" s="433" t="str">
        <f t="shared" si="160"/>
        <v xml:space="preserve"> </v>
      </c>
      <c r="P151" s="438" t="str">
        <f t="shared" si="161"/>
        <v xml:space="preserve"> </v>
      </c>
      <c r="Q151" s="433" t="str">
        <f t="shared" si="162"/>
        <v xml:space="preserve"> </v>
      </c>
      <c r="R151" s="435" t="str">
        <f t="shared" si="150"/>
        <v xml:space="preserve"> </v>
      </c>
      <c r="S151" s="487" t="str">
        <f t="shared" si="163"/>
        <v xml:space="preserve"> </v>
      </c>
      <c r="T151" s="397" t="str">
        <f>IF(F151&gt;0.01,T158/F158*F151," ")</f>
        <v xml:space="preserve"> </v>
      </c>
      <c r="U151" s="273" t="str">
        <f t="shared" si="164"/>
        <v xml:space="preserve"> </v>
      </c>
      <c r="V151" s="441" t="str">
        <f t="shared" si="165"/>
        <v xml:space="preserve"> </v>
      </c>
      <c r="W151" s="433" t="str">
        <f t="shared" si="166"/>
        <v xml:space="preserve"> </v>
      </c>
      <c r="X151" s="441" t="str">
        <f t="shared" si="167"/>
        <v xml:space="preserve"> </v>
      </c>
      <c r="Y151" s="433" t="str">
        <f t="shared" si="168"/>
        <v xml:space="preserve"> </v>
      </c>
      <c r="Z151" s="405" t="str">
        <f t="shared" si="169"/>
        <v xml:space="preserve"> </v>
      </c>
      <c r="AA151" s="425" t="str">
        <f t="shared" si="170"/>
        <v xml:space="preserve"> </v>
      </c>
      <c r="AB151" s="298"/>
      <c r="AC151" s="299"/>
      <c r="AD151" s="300"/>
      <c r="AE151" s="410" t="str">
        <f t="shared" si="171"/>
        <v xml:space="preserve"> </v>
      </c>
      <c r="AF151" s="411" t="str">
        <f t="shared" si="151"/>
        <v xml:space="preserve"> </v>
      </c>
      <c r="AH151" s="445" t="str">
        <f t="shared" si="152"/>
        <v xml:space="preserve"> </v>
      </c>
    </row>
    <row r="152" spans="2:34" ht="26.25" customHeight="1" x14ac:dyDescent="0.2">
      <c r="B152" s="272" t="s">
        <v>186</v>
      </c>
      <c r="C152" s="279"/>
      <c r="D152" s="278"/>
      <c r="E152" s="273" t="str">
        <f>IF(D152&gt;0,E142," ")</f>
        <v xml:space="preserve"> </v>
      </c>
      <c r="F152" s="430"/>
      <c r="G152" s="273" t="str">
        <f>IF(F152&gt;0,G142," ")</f>
        <v xml:space="preserve"> </v>
      </c>
      <c r="H152" s="286" t="str">
        <f t="shared" si="153"/>
        <v xml:space="preserve"> </v>
      </c>
      <c r="I152" s="273" t="str">
        <f t="shared" si="154"/>
        <v xml:space="preserve"> </v>
      </c>
      <c r="J152" s="451" t="str">
        <f t="shared" si="155"/>
        <v xml:space="preserve"> </v>
      </c>
      <c r="K152" s="273" t="str">
        <f t="shared" si="156"/>
        <v xml:space="preserve"> </v>
      </c>
      <c r="L152" s="289" t="str">
        <f t="shared" si="157"/>
        <v xml:space="preserve"> </v>
      </c>
      <c r="M152" s="273" t="str">
        <f t="shared" si="158"/>
        <v xml:space="preserve"> </v>
      </c>
      <c r="N152" s="441" t="str">
        <f t="shared" si="159"/>
        <v xml:space="preserve"> </v>
      </c>
      <c r="O152" s="433" t="str">
        <f t="shared" si="160"/>
        <v xml:space="preserve"> </v>
      </c>
      <c r="P152" s="438" t="str">
        <f t="shared" si="161"/>
        <v xml:space="preserve"> </v>
      </c>
      <c r="Q152" s="433" t="str">
        <f t="shared" si="162"/>
        <v xml:space="preserve"> </v>
      </c>
      <c r="R152" s="435" t="str">
        <f t="shared" si="150"/>
        <v xml:space="preserve"> </v>
      </c>
      <c r="S152" s="487" t="str">
        <f t="shared" si="163"/>
        <v xml:space="preserve"> </v>
      </c>
      <c r="T152" s="397" t="str">
        <f>IF(F152&gt;0.01,T158/F158*F152," ")</f>
        <v xml:space="preserve"> </v>
      </c>
      <c r="U152" s="273" t="str">
        <f t="shared" si="164"/>
        <v xml:space="preserve"> </v>
      </c>
      <c r="V152" s="441" t="str">
        <f t="shared" si="165"/>
        <v xml:space="preserve"> </v>
      </c>
      <c r="W152" s="433" t="str">
        <f t="shared" si="166"/>
        <v xml:space="preserve"> </v>
      </c>
      <c r="X152" s="441" t="str">
        <f t="shared" si="167"/>
        <v xml:space="preserve"> </v>
      </c>
      <c r="Y152" s="433" t="str">
        <f t="shared" si="168"/>
        <v xml:space="preserve"> </v>
      </c>
      <c r="Z152" s="405" t="str">
        <f t="shared" si="169"/>
        <v xml:space="preserve"> </v>
      </c>
      <c r="AA152" s="425" t="str">
        <f t="shared" si="170"/>
        <v xml:space="preserve"> </v>
      </c>
      <c r="AB152" s="298"/>
      <c r="AC152" s="299"/>
      <c r="AD152" s="300"/>
      <c r="AE152" s="410" t="str">
        <f t="shared" si="171"/>
        <v xml:space="preserve"> </v>
      </c>
      <c r="AF152" s="411" t="str">
        <f t="shared" si="151"/>
        <v xml:space="preserve"> </v>
      </c>
      <c r="AH152" s="445" t="str">
        <f t="shared" si="152"/>
        <v xml:space="preserve"> </v>
      </c>
    </row>
    <row r="153" spans="2:34" ht="26.25" customHeight="1" x14ac:dyDescent="0.2">
      <c r="B153" s="272" t="s">
        <v>186</v>
      </c>
      <c r="C153" s="279"/>
      <c r="D153" s="278"/>
      <c r="E153" s="273" t="str">
        <f>IF(D153&gt;0,E142," ")</f>
        <v xml:space="preserve"> </v>
      </c>
      <c r="F153" s="430"/>
      <c r="G153" s="273" t="str">
        <f>IF(F153&gt;0,G142," ")</f>
        <v xml:space="preserve"> </v>
      </c>
      <c r="H153" s="286" t="str">
        <f t="shared" si="153"/>
        <v xml:space="preserve"> </v>
      </c>
      <c r="I153" s="273" t="str">
        <f t="shared" si="154"/>
        <v xml:space="preserve"> </v>
      </c>
      <c r="J153" s="451" t="str">
        <f t="shared" si="155"/>
        <v xml:space="preserve"> </v>
      </c>
      <c r="K153" s="273" t="str">
        <f t="shared" si="156"/>
        <v xml:space="preserve"> </v>
      </c>
      <c r="L153" s="289" t="str">
        <f t="shared" si="157"/>
        <v xml:space="preserve"> </v>
      </c>
      <c r="M153" s="273" t="str">
        <f t="shared" si="158"/>
        <v xml:space="preserve"> </v>
      </c>
      <c r="N153" s="441" t="str">
        <f t="shared" si="159"/>
        <v xml:space="preserve"> </v>
      </c>
      <c r="O153" s="433" t="str">
        <f t="shared" si="160"/>
        <v xml:space="preserve"> </v>
      </c>
      <c r="P153" s="438" t="str">
        <f t="shared" si="161"/>
        <v xml:space="preserve"> </v>
      </c>
      <c r="Q153" s="433" t="str">
        <f t="shared" si="162"/>
        <v xml:space="preserve"> </v>
      </c>
      <c r="R153" s="435" t="str">
        <f t="shared" si="150"/>
        <v xml:space="preserve"> </v>
      </c>
      <c r="S153" s="487" t="str">
        <f t="shared" si="163"/>
        <v xml:space="preserve"> </v>
      </c>
      <c r="T153" s="397" t="str">
        <f>IF(F153&gt;0.01,T158/F158*F153," ")</f>
        <v xml:space="preserve"> </v>
      </c>
      <c r="U153" s="273" t="str">
        <f t="shared" si="164"/>
        <v xml:space="preserve"> </v>
      </c>
      <c r="V153" s="441" t="str">
        <f t="shared" si="165"/>
        <v xml:space="preserve"> </v>
      </c>
      <c r="W153" s="433" t="str">
        <f t="shared" si="166"/>
        <v xml:space="preserve"> </v>
      </c>
      <c r="X153" s="441" t="str">
        <f t="shared" si="167"/>
        <v xml:space="preserve"> </v>
      </c>
      <c r="Y153" s="433" t="str">
        <f t="shared" si="168"/>
        <v xml:space="preserve"> </v>
      </c>
      <c r="Z153" s="405" t="str">
        <f t="shared" si="169"/>
        <v xml:space="preserve"> </v>
      </c>
      <c r="AA153" s="425" t="str">
        <f t="shared" si="170"/>
        <v xml:space="preserve"> </v>
      </c>
      <c r="AB153" s="298"/>
      <c r="AC153" s="299"/>
      <c r="AD153" s="300"/>
      <c r="AE153" s="410" t="str">
        <f t="shared" si="171"/>
        <v xml:space="preserve"> </v>
      </c>
      <c r="AF153" s="411" t="str">
        <f t="shared" si="151"/>
        <v xml:space="preserve"> </v>
      </c>
      <c r="AH153" s="445" t="str">
        <f t="shared" si="152"/>
        <v xml:space="preserve"> </v>
      </c>
    </row>
    <row r="154" spans="2:34" ht="26.25" customHeight="1" x14ac:dyDescent="0.2">
      <c r="B154" s="272" t="s">
        <v>186</v>
      </c>
      <c r="C154" s="279"/>
      <c r="D154" s="278"/>
      <c r="E154" s="273" t="str">
        <f>IF(D154&gt;0,E142," ")</f>
        <v xml:space="preserve"> </v>
      </c>
      <c r="F154" s="430"/>
      <c r="G154" s="273" t="str">
        <f>IF(F154&gt;0,G142," ")</f>
        <v xml:space="preserve"> </v>
      </c>
      <c r="H154" s="286" t="str">
        <f t="shared" si="153"/>
        <v xml:space="preserve"> </v>
      </c>
      <c r="I154" s="273" t="str">
        <f t="shared" si="154"/>
        <v xml:space="preserve"> </v>
      </c>
      <c r="J154" s="451" t="str">
        <f t="shared" si="155"/>
        <v xml:space="preserve"> </v>
      </c>
      <c r="K154" s="273" t="str">
        <f t="shared" si="156"/>
        <v xml:space="preserve"> </v>
      </c>
      <c r="L154" s="289" t="str">
        <f t="shared" si="157"/>
        <v xml:space="preserve"> </v>
      </c>
      <c r="M154" s="273" t="str">
        <f t="shared" si="158"/>
        <v xml:space="preserve"> </v>
      </c>
      <c r="N154" s="441" t="str">
        <f t="shared" si="159"/>
        <v xml:space="preserve"> </v>
      </c>
      <c r="O154" s="433" t="str">
        <f t="shared" si="160"/>
        <v xml:space="preserve"> </v>
      </c>
      <c r="P154" s="438" t="str">
        <f t="shared" si="161"/>
        <v xml:space="preserve"> </v>
      </c>
      <c r="Q154" s="433" t="str">
        <f t="shared" si="162"/>
        <v xml:space="preserve"> </v>
      </c>
      <c r="R154" s="435" t="str">
        <f t="shared" si="150"/>
        <v xml:space="preserve"> </v>
      </c>
      <c r="S154" s="487" t="str">
        <f t="shared" si="163"/>
        <v xml:space="preserve"> </v>
      </c>
      <c r="T154" s="397" t="str">
        <f>IF(F154&gt;0.01,T158/F158*F154," ")</f>
        <v xml:space="preserve"> </v>
      </c>
      <c r="U154" s="273" t="str">
        <f t="shared" si="164"/>
        <v xml:space="preserve"> </v>
      </c>
      <c r="V154" s="441" t="str">
        <f t="shared" si="165"/>
        <v xml:space="preserve"> </v>
      </c>
      <c r="W154" s="433" t="str">
        <f t="shared" si="166"/>
        <v xml:space="preserve"> </v>
      </c>
      <c r="X154" s="441" t="str">
        <f t="shared" si="167"/>
        <v xml:space="preserve"> </v>
      </c>
      <c r="Y154" s="433" t="str">
        <f t="shared" si="168"/>
        <v xml:space="preserve"> </v>
      </c>
      <c r="Z154" s="405" t="str">
        <f t="shared" si="169"/>
        <v xml:space="preserve"> </v>
      </c>
      <c r="AA154" s="425" t="str">
        <f t="shared" si="170"/>
        <v xml:space="preserve"> </v>
      </c>
      <c r="AB154" s="298"/>
      <c r="AC154" s="299"/>
      <c r="AD154" s="300"/>
      <c r="AE154" s="410" t="str">
        <f t="shared" si="171"/>
        <v xml:space="preserve"> </v>
      </c>
      <c r="AF154" s="411" t="str">
        <f t="shared" si="151"/>
        <v xml:space="preserve"> </v>
      </c>
      <c r="AH154" s="445" t="str">
        <f t="shared" si="152"/>
        <v xml:space="preserve"> </v>
      </c>
    </row>
    <row r="155" spans="2:34" ht="26.25" customHeight="1" x14ac:dyDescent="0.2">
      <c r="B155" s="272" t="s">
        <v>186</v>
      </c>
      <c r="C155" s="279"/>
      <c r="D155" s="278"/>
      <c r="E155" s="273" t="str">
        <f>IF(D155&gt;0,E142," ")</f>
        <v xml:space="preserve"> </v>
      </c>
      <c r="F155" s="430"/>
      <c r="G155" s="273" t="str">
        <f>IF(F155&gt;0,G142," ")</f>
        <v xml:space="preserve"> </v>
      </c>
      <c r="H155" s="286" t="str">
        <f t="shared" si="153"/>
        <v xml:space="preserve"> </v>
      </c>
      <c r="I155" s="273" t="str">
        <f t="shared" si="154"/>
        <v xml:space="preserve"> </v>
      </c>
      <c r="J155" s="451" t="str">
        <f t="shared" si="155"/>
        <v xml:space="preserve"> </v>
      </c>
      <c r="K155" s="273" t="str">
        <f t="shared" si="156"/>
        <v xml:space="preserve"> </v>
      </c>
      <c r="L155" s="289" t="str">
        <f t="shared" si="157"/>
        <v xml:space="preserve"> </v>
      </c>
      <c r="M155" s="273" t="str">
        <f t="shared" si="158"/>
        <v xml:space="preserve"> </v>
      </c>
      <c r="N155" s="441" t="str">
        <f t="shared" si="159"/>
        <v xml:space="preserve"> </v>
      </c>
      <c r="O155" s="433" t="str">
        <f t="shared" si="160"/>
        <v xml:space="preserve"> </v>
      </c>
      <c r="P155" s="438" t="str">
        <f t="shared" si="161"/>
        <v xml:space="preserve"> </v>
      </c>
      <c r="Q155" s="433" t="str">
        <f t="shared" si="162"/>
        <v xml:space="preserve"> </v>
      </c>
      <c r="R155" s="435" t="str">
        <f t="shared" si="150"/>
        <v xml:space="preserve"> </v>
      </c>
      <c r="S155" s="487" t="str">
        <f t="shared" si="163"/>
        <v xml:space="preserve"> </v>
      </c>
      <c r="T155" s="397" t="str">
        <f>IF(F155&gt;0.01,T158/F158*F155," ")</f>
        <v xml:space="preserve"> </v>
      </c>
      <c r="U155" s="273" t="str">
        <f t="shared" si="164"/>
        <v xml:space="preserve"> </v>
      </c>
      <c r="V155" s="441" t="str">
        <f t="shared" si="165"/>
        <v xml:space="preserve"> </v>
      </c>
      <c r="W155" s="433" t="str">
        <f t="shared" si="166"/>
        <v xml:space="preserve"> </v>
      </c>
      <c r="X155" s="441" t="str">
        <f t="shared" si="167"/>
        <v xml:space="preserve"> </v>
      </c>
      <c r="Y155" s="433" t="str">
        <f t="shared" si="168"/>
        <v xml:space="preserve"> </v>
      </c>
      <c r="Z155" s="405" t="str">
        <f t="shared" si="169"/>
        <v xml:space="preserve"> </v>
      </c>
      <c r="AA155" s="425" t="str">
        <f t="shared" si="170"/>
        <v xml:space="preserve"> </v>
      </c>
      <c r="AB155" s="298"/>
      <c r="AC155" s="299"/>
      <c r="AD155" s="300"/>
      <c r="AE155" s="410" t="str">
        <f t="shared" si="171"/>
        <v xml:space="preserve"> </v>
      </c>
      <c r="AF155" s="411" t="str">
        <f t="shared" si="151"/>
        <v xml:space="preserve"> </v>
      </c>
      <c r="AH155" s="445" t="str">
        <f t="shared" si="152"/>
        <v xml:space="preserve"> </v>
      </c>
    </row>
    <row r="156" spans="2:34" ht="26.25" customHeight="1" x14ac:dyDescent="0.2">
      <c r="B156" s="272" t="s">
        <v>186</v>
      </c>
      <c r="C156" s="279"/>
      <c r="D156" s="278"/>
      <c r="E156" s="273" t="str">
        <f>IF(D156&gt;0,E142," ")</f>
        <v xml:space="preserve"> </v>
      </c>
      <c r="F156" s="430"/>
      <c r="G156" s="273" t="str">
        <f>IF(F156&gt;0,G142," ")</f>
        <v xml:space="preserve"> </v>
      </c>
      <c r="H156" s="286" t="str">
        <f t="shared" si="153"/>
        <v xml:space="preserve"> </v>
      </c>
      <c r="I156" s="273" t="str">
        <f t="shared" si="154"/>
        <v xml:space="preserve"> </v>
      </c>
      <c r="J156" s="451" t="str">
        <f t="shared" si="155"/>
        <v xml:space="preserve"> </v>
      </c>
      <c r="K156" s="273" t="str">
        <f t="shared" si="156"/>
        <v xml:space="preserve"> </v>
      </c>
      <c r="L156" s="289" t="str">
        <f t="shared" si="157"/>
        <v xml:space="preserve"> </v>
      </c>
      <c r="M156" s="273" t="str">
        <f t="shared" si="158"/>
        <v xml:space="preserve"> </v>
      </c>
      <c r="N156" s="441" t="str">
        <f t="shared" si="159"/>
        <v xml:space="preserve"> </v>
      </c>
      <c r="O156" s="433" t="str">
        <f t="shared" si="160"/>
        <v xml:space="preserve"> </v>
      </c>
      <c r="P156" s="438" t="str">
        <f t="shared" si="161"/>
        <v xml:space="preserve"> </v>
      </c>
      <c r="Q156" s="433" t="str">
        <f t="shared" si="162"/>
        <v xml:space="preserve"> </v>
      </c>
      <c r="R156" s="435" t="str">
        <f t="shared" si="150"/>
        <v xml:space="preserve"> </v>
      </c>
      <c r="S156" s="487" t="str">
        <f t="shared" si="163"/>
        <v xml:space="preserve"> </v>
      </c>
      <c r="T156" s="397" t="str">
        <f>IF(F156&gt;0.01,T158/F158*F156," ")</f>
        <v xml:space="preserve"> </v>
      </c>
      <c r="U156" s="273" t="str">
        <f t="shared" si="164"/>
        <v xml:space="preserve"> </v>
      </c>
      <c r="V156" s="441" t="str">
        <f t="shared" si="165"/>
        <v xml:space="preserve"> </v>
      </c>
      <c r="W156" s="433" t="str">
        <f t="shared" si="166"/>
        <v xml:space="preserve"> </v>
      </c>
      <c r="X156" s="441" t="str">
        <f t="shared" si="167"/>
        <v xml:space="preserve"> </v>
      </c>
      <c r="Y156" s="433" t="str">
        <f t="shared" si="168"/>
        <v xml:space="preserve"> </v>
      </c>
      <c r="Z156" s="405" t="str">
        <f t="shared" si="169"/>
        <v xml:space="preserve"> </v>
      </c>
      <c r="AA156" s="425" t="str">
        <f t="shared" si="170"/>
        <v xml:space="preserve"> </v>
      </c>
      <c r="AB156" s="298"/>
      <c r="AC156" s="299"/>
      <c r="AD156" s="300"/>
      <c r="AE156" s="410" t="str">
        <f t="shared" si="171"/>
        <v xml:space="preserve"> </v>
      </c>
      <c r="AF156" s="411" t="str">
        <f t="shared" si="151"/>
        <v xml:space="preserve"> </v>
      </c>
      <c r="AH156" s="445" t="str">
        <f t="shared" si="152"/>
        <v xml:space="preserve"> </v>
      </c>
    </row>
    <row r="157" spans="2:34" ht="26.25" customHeight="1" x14ac:dyDescent="0.2">
      <c r="B157" s="274" t="s">
        <v>186</v>
      </c>
      <c r="C157" s="452"/>
      <c r="D157" s="453"/>
      <c r="E157" s="273" t="str">
        <f>IF(D157&gt;0,E142," ")</f>
        <v xml:space="preserve"> </v>
      </c>
      <c r="F157" s="431"/>
      <c r="G157" s="273" t="str">
        <f>IF(F157&gt;0,G142," ")</f>
        <v xml:space="preserve"> </v>
      </c>
      <c r="H157" s="286" t="str">
        <f t="shared" si="153"/>
        <v xml:space="preserve"> </v>
      </c>
      <c r="I157" s="273" t="str">
        <f t="shared" si="154"/>
        <v xml:space="preserve"> </v>
      </c>
      <c r="J157" s="451" t="str">
        <f t="shared" si="155"/>
        <v xml:space="preserve"> </v>
      </c>
      <c r="K157" s="273" t="str">
        <f t="shared" si="156"/>
        <v xml:space="preserve"> </v>
      </c>
      <c r="L157" s="289" t="str">
        <f t="shared" si="157"/>
        <v xml:space="preserve"> </v>
      </c>
      <c r="M157" s="273" t="str">
        <f t="shared" si="158"/>
        <v xml:space="preserve"> </v>
      </c>
      <c r="N157" s="441" t="str">
        <f t="shared" si="159"/>
        <v xml:space="preserve"> </v>
      </c>
      <c r="O157" s="433" t="str">
        <f t="shared" si="160"/>
        <v xml:space="preserve"> </v>
      </c>
      <c r="P157" s="438" t="str">
        <f t="shared" si="161"/>
        <v xml:space="preserve"> </v>
      </c>
      <c r="Q157" s="433" t="str">
        <f t="shared" si="162"/>
        <v xml:space="preserve"> </v>
      </c>
      <c r="R157" s="435" t="str">
        <f t="shared" si="150"/>
        <v xml:space="preserve"> </v>
      </c>
      <c r="S157" s="487" t="str">
        <f t="shared" si="163"/>
        <v xml:space="preserve"> </v>
      </c>
      <c r="T157" s="397" t="str">
        <f>IF(F157&gt;0.01,T158/F158*F157," ")</f>
        <v xml:space="preserve"> </v>
      </c>
      <c r="U157" s="273" t="str">
        <f t="shared" si="164"/>
        <v xml:space="preserve"> </v>
      </c>
      <c r="V157" s="441" t="str">
        <f t="shared" si="165"/>
        <v xml:space="preserve"> </v>
      </c>
      <c r="W157" s="433" t="str">
        <f t="shared" si="166"/>
        <v xml:space="preserve"> </v>
      </c>
      <c r="X157" s="441" t="str">
        <f t="shared" si="167"/>
        <v xml:space="preserve"> </v>
      </c>
      <c r="Y157" s="433" t="str">
        <f t="shared" si="168"/>
        <v xml:space="preserve"> </v>
      </c>
      <c r="Z157" s="405" t="str">
        <f t="shared" si="169"/>
        <v xml:space="preserve"> </v>
      </c>
      <c r="AA157" s="425" t="str">
        <f t="shared" si="170"/>
        <v xml:space="preserve"> </v>
      </c>
      <c r="AB157" s="301"/>
      <c r="AC157" s="302"/>
      <c r="AD157" s="303"/>
      <c r="AE157" s="412" t="str">
        <f t="shared" si="171"/>
        <v xml:space="preserve"> </v>
      </c>
      <c r="AF157" s="413" t="str">
        <f t="shared" si="151"/>
        <v xml:space="preserve"> </v>
      </c>
      <c r="AH157" s="445" t="str">
        <f t="shared" si="152"/>
        <v xml:space="preserve"> </v>
      </c>
    </row>
    <row r="158" spans="2:34" ht="26.25" customHeight="1" x14ac:dyDescent="0.2">
      <c r="B158" s="865" t="s">
        <v>231</v>
      </c>
      <c r="C158" s="866"/>
      <c r="D158" s="454">
        <f>SUM(D142:D157)</f>
        <v>0</v>
      </c>
      <c r="E158" s="258" t="s">
        <v>187</v>
      </c>
      <c r="F158" s="442">
        <f>SUM(F142:F157)</f>
        <v>0</v>
      </c>
      <c r="G158" s="434" t="s">
        <v>197</v>
      </c>
      <c r="H158" s="446" t="str">
        <f>IF(F158&gt;0,J158/(AH158)," ")</f>
        <v xml:space="preserve"> </v>
      </c>
      <c r="I158" s="260" t="s">
        <v>189</v>
      </c>
      <c r="J158" s="443">
        <f>SUM(J142:J157)</f>
        <v>0</v>
      </c>
      <c r="K158" s="259" t="s">
        <v>190</v>
      </c>
      <c r="L158" s="396" t="str">
        <f>IF(F158&gt;0,N158/J158," ")</f>
        <v xml:space="preserve"> </v>
      </c>
      <c r="M158" s="259" t="s">
        <v>132</v>
      </c>
      <c r="N158" s="443">
        <f>SUM(N142:N157)</f>
        <v>0</v>
      </c>
      <c r="O158" s="434" t="s">
        <v>191</v>
      </c>
      <c r="P158" s="439" t="str">
        <f>IF(F158&gt;0,7.43/L158," ")</f>
        <v xml:space="preserve"> </v>
      </c>
      <c r="Q158" s="434" t="s">
        <v>192</v>
      </c>
      <c r="R158" s="436" t="str">
        <f t="shared" ref="R158" si="172">IF(F158&gt;0,P158/H158," ")</f>
        <v xml:space="preserve"> </v>
      </c>
      <c r="S158" s="492" t="s">
        <v>232</v>
      </c>
      <c r="T158" s="393">
        <f>U140</f>
        <v>0</v>
      </c>
      <c r="U158" s="259" t="s">
        <v>193</v>
      </c>
      <c r="V158" s="442" t="str">
        <f t="shared" ref="V158" si="173">IF(D158&gt;0,J158/D158," ")</f>
        <v xml:space="preserve"> </v>
      </c>
      <c r="W158" s="434" t="s">
        <v>194</v>
      </c>
      <c r="X158" s="442" t="str">
        <f t="shared" ref="X158" si="174">IF(D158&gt;0,N158/D158," ")</f>
        <v xml:space="preserve"> </v>
      </c>
      <c r="Y158" s="434" t="s">
        <v>195</v>
      </c>
      <c r="Z158" s="407" t="str">
        <f>IF(U140&gt;0,U140/D158," ")</f>
        <v xml:space="preserve"> </v>
      </c>
      <c r="AA158" s="261" t="s">
        <v>81</v>
      </c>
      <c r="AB158" s="416"/>
      <c r="AC158" s="417"/>
      <c r="AD158" s="417"/>
      <c r="AE158" s="414">
        <f>SUM(AE142:AE157)</f>
        <v>0</v>
      </c>
      <c r="AF158" s="415" t="str">
        <f>IF(D158&gt;0,AE158/D158," ")</f>
        <v xml:space="preserve"> </v>
      </c>
      <c r="AH158" s="444">
        <f>SUM(AH142:AH157)</f>
        <v>0</v>
      </c>
    </row>
    <row r="159" spans="2:34" ht="4.5" customHeight="1" thickBot="1" x14ac:dyDescent="0.25">
      <c r="B159" s="262"/>
      <c r="C159" s="263"/>
      <c r="D159" s="263"/>
      <c r="E159" s="263"/>
      <c r="F159" s="263"/>
      <c r="G159" s="263"/>
      <c r="H159" s="263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488"/>
      <c r="T159" s="264"/>
      <c r="U159" s="264"/>
      <c r="V159" s="264"/>
      <c r="W159" s="264"/>
      <c r="X159" s="264"/>
      <c r="Y159" s="264"/>
      <c r="Z159" s="264"/>
      <c r="AA159" s="265"/>
      <c r="AB159" s="263"/>
      <c r="AC159" s="266"/>
      <c r="AD159" s="266"/>
      <c r="AE159" s="266"/>
      <c r="AF159" s="266"/>
    </row>
    <row r="160" spans="2:34" ht="21" customHeight="1" thickBot="1" x14ac:dyDescent="0.25">
      <c r="B160" s="863" t="s">
        <v>229</v>
      </c>
      <c r="C160" s="864"/>
      <c r="D160" s="864"/>
      <c r="E160" s="864"/>
      <c r="F160" s="864"/>
      <c r="G160" s="864"/>
      <c r="H160" s="455"/>
      <c r="I160" s="456" t="s">
        <v>189</v>
      </c>
      <c r="J160" s="485" t="str">
        <f>IF(H160&gt;0,T160*P160," ")</f>
        <v xml:space="preserve"> </v>
      </c>
      <c r="K160" s="457" t="s">
        <v>190</v>
      </c>
      <c r="L160" s="458"/>
      <c r="M160" s="457" t="s">
        <v>132</v>
      </c>
      <c r="N160" s="485" t="str">
        <f>IF(L160&gt;0,L160*J160," ")</f>
        <v xml:space="preserve"> </v>
      </c>
      <c r="O160" s="459" t="s">
        <v>191</v>
      </c>
      <c r="P160" s="460" t="str">
        <f>IF(H160&gt;0,7.43/L160," ")</f>
        <v xml:space="preserve"> </v>
      </c>
      <c r="Q160" s="459" t="s">
        <v>192</v>
      </c>
      <c r="R160" s="461" t="str">
        <f>IF(H160&gt;0,P160/H160," ")</f>
        <v xml:space="preserve"> </v>
      </c>
      <c r="S160" s="491" t="s">
        <v>232</v>
      </c>
      <c r="T160" s="462"/>
      <c r="U160" s="459" t="s">
        <v>193</v>
      </c>
      <c r="V160" s="463" t="str">
        <f>IF(H160&gt;0,J160/D158," ")</f>
        <v xml:space="preserve"> </v>
      </c>
      <c r="W160" s="457" t="s">
        <v>194</v>
      </c>
      <c r="X160" s="464" t="str">
        <f>IF(T160&gt;0,N160/D158," ")</f>
        <v xml:space="preserve"> </v>
      </c>
      <c r="Y160" s="459" t="s">
        <v>195</v>
      </c>
      <c r="Z160" s="486" t="str">
        <f>IF(T160&gt;0,T160/D158," ")</f>
        <v xml:space="preserve"> </v>
      </c>
      <c r="AA160" s="465" t="s">
        <v>81</v>
      </c>
      <c r="AB160" s="250"/>
      <c r="AC160" s="266"/>
      <c r="AD160" s="266"/>
      <c r="AE160" s="266"/>
      <c r="AF160" s="266"/>
    </row>
    <row r="161" spans="2:34" ht="12" customHeight="1" thickBot="1" x14ac:dyDescent="0.25">
      <c r="B161" s="244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51"/>
      <c r="Y161" s="252"/>
      <c r="Z161" s="245"/>
      <c r="AA161" s="245"/>
      <c r="AB161" s="857" t="s">
        <v>176</v>
      </c>
      <c r="AC161" s="858"/>
      <c r="AD161" s="858"/>
      <c r="AE161" s="858"/>
      <c r="AF161" s="859"/>
    </row>
    <row r="162" spans="2:34" ht="18.75" customHeight="1" thickBot="1" x14ac:dyDescent="0.25">
      <c r="B162" s="873"/>
      <c r="C162" s="874"/>
      <c r="D162" s="874"/>
      <c r="E162" s="874"/>
      <c r="F162" s="867" t="s">
        <v>227</v>
      </c>
      <c r="G162" s="867"/>
      <c r="H162" s="868"/>
      <c r="I162" s="869"/>
      <c r="J162" s="875" t="s">
        <v>178</v>
      </c>
      <c r="K162" s="867"/>
      <c r="L162" s="874" t="s">
        <v>226</v>
      </c>
      <c r="M162" s="874"/>
      <c r="N162" s="874"/>
      <c r="O162" s="870" t="s">
        <v>228</v>
      </c>
      <c r="P162" s="871"/>
      <c r="Q162" s="871"/>
      <c r="R162" s="871"/>
      <c r="S162" s="871"/>
      <c r="T162" s="871"/>
      <c r="U162" s="872"/>
      <c r="V162" s="872"/>
      <c r="W162" s="493" t="s">
        <v>193</v>
      </c>
      <c r="X162" s="867" t="s">
        <v>181</v>
      </c>
      <c r="Y162" s="867"/>
      <c r="Z162" s="867"/>
      <c r="AA162" s="494"/>
      <c r="AB162" s="293"/>
      <c r="AC162" s="854" t="s">
        <v>182</v>
      </c>
      <c r="AD162" s="854" t="s">
        <v>183</v>
      </c>
      <c r="AE162" s="854" t="s">
        <v>184</v>
      </c>
      <c r="AF162" s="854" t="s">
        <v>185</v>
      </c>
    </row>
    <row r="163" spans="2:34" ht="3.75" customHeight="1" thickBot="1" x14ac:dyDescent="0.25">
      <c r="B163" s="495"/>
      <c r="C163" s="496"/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7"/>
      <c r="AB163" s="294"/>
      <c r="AC163" s="855"/>
      <c r="AD163" s="855"/>
      <c r="AE163" s="855"/>
      <c r="AF163" s="855"/>
    </row>
    <row r="164" spans="2:34" ht="26.25" customHeight="1" x14ac:dyDescent="0.2">
      <c r="B164" s="267" t="s">
        <v>186</v>
      </c>
      <c r="C164" s="275"/>
      <c r="D164" s="276"/>
      <c r="E164" s="268" t="s">
        <v>187</v>
      </c>
      <c r="F164" s="429"/>
      <c r="G164" s="269" t="s">
        <v>197</v>
      </c>
      <c r="H164" s="285"/>
      <c r="I164" s="270" t="s">
        <v>189</v>
      </c>
      <c r="J164" s="451" t="str">
        <f>IF(F164&gt;0,T164*P164," ")</f>
        <v xml:space="preserve"> </v>
      </c>
      <c r="K164" s="269" t="s">
        <v>190</v>
      </c>
      <c r="L164" s="288"/>
      <c r="M164" s="269" t="s">
        <v>132</v>
      </c>
      <c r="N164" s="440" t="str">
        <f>IF(F164&gt;0,J164*L164," ")</f>
        <v xml:space="preserve"> </v>
      </c>
      <c r="O164" s="432" t="s">
        <v>191</v>
      </c>
      <c r="P164" s="437" t="str">
        <f>IF(L164&gt;0,7.43/L164," ")</f>
        <v xml:space="preserve"> </v>
      </c>
      <c r="Q164" s="432" t="s">
        <v>192</v>
      </c>
      <c r="R164" s="489" t="str">
        <f>IF(F164&gt;0,T164/F164," ")</f>
        <v xml:space="preserve"> </v>
      </c>
      <c r="S164" s="490" t="s">
        <v>232</v>
      </c>
      <c r="T164" s="397" t="str">
        <f>IF(F164&gt;0.01,T180/F180*F164," ")</f>
        <v xml:space="preserve"> </v>
      </c>
      <c r="U164" s="269" t="s">
        <v>193</v>
      </c>
      <c r="V164" s="440" t="str">
        <f>IF(F164&gt;0,J164/D164," ")</f>
        <v xml:space="preserve"> </v>
      </c>
      <c r="W164" s="432" t="s">
        <v>194</v>
      </c>
      <c r="X164" s="440" t="str">
        <f>IF(L164&gt;0,N164/D164," ")</f>
        <v xml:space="preserve"> </v>
      </c>
      <c r="Y164" s="432" t="s">
        <v>195</v>
      </c>
      <c r="Z164" s="404" t="str">
        <f>IF(L164&gt;0,X164/7.43," ")</f>
        <v xml:space="preserve"> </v>
      </c>
      <c r="AA164" s="271" t="s">
        <v>81</v>
      </c>
      <c r="AB164" s="295"/>
      <c r="AC164" s="296"/>
      <c r="AD164" s="297"/>
      <c r="AE164" s="409" t="str">
        <f>IF(AD164&gt;0,AD164-AC164," ")</f>
        <v xml:space="preserve"> </v>
      </c>
      <c r="AF164" s="418" t="str">
        <f>IF(AD164&gt;0,AE164/D164," ")</f>
        <v xml:space="preserve"> </v>
      </c>
      <c r="AH164" s="445" t="str">
        <f>IF(F164&gt;0,J164/H164," ")</f>
        <v xml:space="preserve"> </v>
      </c>
    </row>
    <row r="165" spans="2:34" ht="26.25" customHeight="1" x14ac:dyDescent="0.2">
      <c r="B165" s="272" t="s">
        <v>186</v>
      </c>
      <c r="C165" s="277"/>
      <c r="D165" s="278"/>
      <c r="E165" s="273" t="str">
        <f>IF(D165&gt;0,E164," ")</f>
        <v xml:space="preserve"> </v>
      </c>
      <c r="F165" s="430"/>
      <c r="G165" s="273" t="str">
        <f>IF(F165&gt;0,G164," ")</f>
        <v xml:space="preserve"> </v>
      </c>
      <c r="H165" s="286" t="str">
        <f>IF(F165&gt;0,H164," ")</f>
        <v xml:space="preserve"> </v>
      </c>
      <c r="I165" s="273" t="str">
        <f>IF(F165&gt;0,I164," ")</f>
        <v xml:space="preserve"> </v>
      </c>
      <c r="J165" s="451" t="str">
        <f>IF(F165&gt;0,T165*P165," ")</f>
        <v xml:space="preserve"> </v>
      </c>
      <c r="K165" s="273" t="str">
        <f>IF(F165&gt;0,K164," ")</f>
        <v xml:space="preserve"> </v>
      </c>
      <c r="L165" s="289" t="str">
        <f>IF(F165&gt;0,L164," ")</f>
        <v xml:space="preserve"> </v>
      </c>
      <c r="M165" s="273" t="str">
        <f>IF(F165&gt;0,M164," ")</f>
        <v xml:space="preserve"> </v>
      </c>
      <c r="N165" s="441" t="str">
        <f>IF(F165&gt;0,J165*L165," ")</f>
        <v xml:space="preserve"> </v>
      </c>
      <c r="O165" s="433" t="str">
        <f>IF(F165&gt;0,O164," ")</f>
        <v xml:space="preserve"> </v>
      </c>
      <c r="P165" s="438" t="str">
        <f>IF(F165&gt;0,7.43/L165," ")</f>
        <v xml:space="preserve"> </v>
      </c>
      <c r="Q165" s="433" t="str">
        <f>IF(F165&gt;0,Q164," ")</f>
        <v xml:space="preserve"> </v>
      </c>
      <c r="R165" s="435" t="str">
        <f t="shared" ref="R165:R179" si="175">IF(F165&gt;0,T165/F165," ")</f>
        <v xml:space="preserve"> </v>
      </c>
      <c r="S165" s="487" t="str">
        <f>IF(F165&gt;0,S164," ")</f>
        <v xml:space="preserve"> </v>
      </c>
      <c r="T165" s="397" t="str">
        <f>IF(F165&gt;0.01,T180/F180*F165," ")</f>
        <v xml:space="preserve"> </v>
      </c>
      <c r="U165" s="273" t="str">
        <f>IF(F165&gt;0,U164," ")</f>
        <v xml:space="preserve"> </v>
      </c>
      <c r="V165" s="441" t="str">
        <f>IF(F165&gt;0,J165/D165," ")</f>
        <v xml:space="preserve"> </v>
      </c>
      <c r="W165" s="433" t="str">
        <f>IF(F165&gt;0,W164," ")</f>
        <v xml:space="preserve"> </v>
      </c>
      <c r="X165" s="441" t="str">
        <f>IF(F165&gt;0,N165/D165," ")</f>
        <v xml:space="preserve"> </v>
      </c>
      <c r="Y165" s="433" t="str">
        <f>IF(F165&gt;0,Y164," ")</f>
        <v xml:space="preserve"> </v>
      </c>
      <c r="Z165" s="405" t="str">
        <f>IF(F165&gt;0,X165/7.43," ")</f>
        <v xml:space="preserve"> </v>
      </c>
      <c r="AA165" s="425" t="str">
        <f>IF(F165&gt;0,AA164," ")</f>
        <v xml:space="preserve"> </v>
      </c>
      <c r="AB165" s="298"/>
      <c r="AC165" s="299"/>
      <c r="AD165" s="300"/>
      <c r="AE165" s="410" t="str">
        <f>IF(AD165&gt;0,AD165-AC165," ")</f>
        <v xml:space="preserve"> </v>
      </c>
      <c r="AF165" s="411" t="str">
        <f t="shared" ref="AF165:AF179" si="176">IF(AD165&gt;0,AE165/D165," ")</f>
        <v xml:space="preserve"> </v>
      </c>
      <c r="AH165" s="445" t="str">
        <f t="shared" ref="AH165:AH179" si="177">IF(F165&gt;0,J165/H165," ")</f>
        <v xml:space="preserve"> </v>
      </c>
    </row>
    <row r="166" spans="2:34" ht="26.25" customHeight="1" x14ac:dyDescent="0.2">
      <c r="B166" s="272" t="s">
        <v>186</v>
      </c>
      <c r="C166" s="279"/>
      <c r="D166" s="278"/>
      <c r="E166" s="273" t="str">
        <f>IF(D166&gt;0,E164," ")</f>
        <v xml:space="preserve"> </v>
      </c>
      <c r="F166" s="430"/>
      <c r="G166" s="273" t="str">
        <f>IF(F166&gt;0,G164," ")</f>
        <v xml:space="preserve"> </v>
      </c>
      <c r="H166" s="286" t="str">
        <f t="shared" ref="H166:H179" si="178">IF(F166&gt;0,H165," ")</f>
        <v xml:space="preserve"> </v>
      </c>
      <c r="I166" s="273" t="str">
        <f t="shared" ref="I166:I179" si="179">IF(F166&gt;0,I165," ")</f>
        <v xml:space="preserve"> </v>
      </c>
      <c r="J166" s="451" t="str">
        <f t="shared" ref="J166:J179" si="180">IF(F166&gt;0,T166*P166," ")</f>
        <v xml:space="preserve"> </v>
      </c>
      <c r="K166" s="273" t="str">
        <f t="shared" ref="K166:K179" si="181">IF(F166&gt;0,K165," ")</f>
        <v xml:space="preserve"> </v>
      </c>
      <c r="L166" s="289" t="str">
        <f t="shared" ref="L166:L179" si="182">IF(F166&gt;0,L165," ")</f>
        <v xml:space="preserve"> </v>
      </c>
      <c r="M166" s="273" t="str">
        <f t="shared" ref="M166:M179" si="183">IF(F166&gt;0,M165," ")</f>
        <v xml:space="preserve"> </v>
      </c>
      <c r="N166" s="441" t="str">
        <f t="shared" ref="N166:N179" si="184">IF(F166&gt;0,J166*L166," ")</f>
        <v xml:space="preserve"> </v>
      </c>
      <c r="O166" s="433" t="str">
        <f t="shared" ref="O166:O179" si="185">IF(F166&gt;0,O165," ")</f>
        <v xml:space="preserve"> </v>
      </c>
      <c r="P166" s="438" t="str">
        <f t="shared" ref="P166:P179" si="186">IF(F166&gt;0,7.43/L166," ")</f>
        <v xml:space="preserve"> </v>
      </c>
      <c r="Q166" s="433" t="str">
        <f t="shared" ref="Q166:Q179" si="187">IF(F166&gt;0,Q165," ")</f>
        <v xml:space="preserve"> </v>
      </c>
      <c r="R166" s="435" t="str">
        <f t="shared" si="175"/>
        <v xml:space="preserve"> </v>
      </c>
      <c r="S166" s="487" t="str">
        <f t="shared" ref="S166:S179" si="188">IF(F166&gt;0,S165," ")</f>
        <v xml:space="preserve"> </v>
      </c>
      <c r="T166" s="397" t="str">
        <f>IF(F166&gt;0.01,T180/F180*F166," ")</f>
        <v xml:space="preserve"> </v>
      </c>
      <c r="U166" s="273" t="str">
        <f t="shared" ref="U166:U179" si="189">IF(F166&gt;0,U165," ")</f>
        <v xml:space="preserve"> </v>
      </c>
      <c r="V166" s="441" t="str">
        <f t="shared" ref="V166:V179" si="190">IF(F166&gt;0,J166/D166," ")</f>
        <v xml:space="preserve"> </v>
      </c>
      <c r="W166" s="433" t="str">
        <f t="shared" ref="W166:W179" si="191">IF(F166&gt;0,W165," ")</f>
        <v xml:space="preserve"> </v>
      </c>
      <c r="X166" s="441" t="str">
        <f t="shared" ref="X166:X179" si="192">IF(F166&gt;0,N166/D166," ")</f>
        <v xml:space="preserve"> </v>
      </c>
      <c r="Y166" s="433" t="str">
        <f t="shared" ref="Y166:Y179" si="193">IF(F166&gt;0,Y165," ")</f>
        <v xml:space="preserve"> </v>
      </c>
      <c r="Z166" s="405" t="str">
        <f t="shared" ref="Z166:Z179" si="194">IF(F166&gt;0,X166/7.43," ")</f>
        <v xml:space="preserve"> </v>
      </c>
      <c r="AA166" s="425" t="str">
        <f t="shared" ref="AA166:AA179" si="195">IF(F166&gt;0,AA165," ")</f>
        <v xml:space="preserve"> </v>
      </c>
      <c r="AB166" s="298"/>
      <c r="AC166" s="299"/>
      <c r="AD166" s="300"/>
      <c r="AE166" s="410" t="str">
        <f t="shared" ref="AE166:AE179" si="196">IF(AD166&gt;0,AD166-AC166," ")</f>
        <v xml:space="preserve"> </v>
      </c>
      <c r="AF166" s="411" t="str">
        <f t="shared" si="176"/>
        <v xml:space="preserve"> </v>
      </c>
      <c r="AH166" s="445" t="str">
        <f t="shared" si="177"/>
        <v xml:space="preserve"> </v>
      </c>
    </row>
    <row r="167" spans="2:34" ht="26.25" customHeight="1" x14ac:dyDescent="0.2">
      <c r="B167" s="272" t="s">
        <v>186</v>
      </c>
      <c r="C167" s="279"/>
      <c r="D167" s="278"/>
      <c r="E167" s="273" t="str">
        <f>IF(D167&gt;0,E164," ")</f>
        <v xml:space="preserve"> </v>
      </c>
      <c r="F167" s="430"/>
      <c r="G167" s="273" t="str">
        <f>IF(F167&gt;0,G164," ")</f>
        <v xml:space="preserve"> </v>
      </c>
      <c r="H167" s="286" t="str">
        <f t="shared" si="178"/>
        <v xml:space="preserve"> </v>
      </c>
      <c r="I167" s="273" t="str">
        <f t="shared" si="179"/>
        <v xml:space="preserve"> </v>
      </c>
      <c r="J167" s="451" t="str">
        <f t="shared" si="180"/>
        <v xml:space="preserve"> </v>
      </c>
      <c r="K167" s="273" t="str">
        <f t="shared" si="181"/>
        <v xml:space="preserve"> </v>
      </c>
      <c r="L167" s="289" t="str">
        <f t="shared" si="182"/>
        <v xml:space="preserve"> </v>
      </c>
      <c r="M167" s="273" t="str">
        <f t="shared" si="183"/>
        <v xml:space="preserve"> </v>
      </c>
      <c r="N167" s="441" t="str">
        <f t="shared" si="184"/>
        <v xml:space="preserve"> </v>
      </c>
      <c r="O167" s="433" t="str">
        <f t="shared" si="185"/>
        <v xml:space="preserve"> </v>
      </c>
      <c r="P167" s="438" t="str">
        <f t="shared" si="186"/>
        <v xml:space="preserve"> </v>
      </c>
      <c r="Q167" s="433" t="str">
        <f t="shared" si="187"/>
        <v xml:space="preserve"> </v>
      </c>
      <c r="R167" s="435" t="str">
        <f t="shared" si="175"/>
        <v xml:space="preserve"> </v>
      </c>
      <c r="S167" s="487" t="str">
        <f t="shared" si="188"/>
        <v xml:space="preserve"> </v>
      </c>
      <c r="T167" s="397" t="str">
        <f>IF(F167&gt;0.01,T180/F180*F167," ")</f>
        <v xml:space="preserve"> </v>
      </c>
      <c r="U167" s="273" t="str">
        <f t="shared" si="189"/>
        <v xml:space="preserve"> </v>
      </c>
      <c r="V167" s="441" t="str">
        <f t="shared" si="190"/>
        <v xml:space="preserve"> </v>
      </c>
      <c r="W167" s="433" t="str">
        <f t="shared" si="191"/>
        <v xml:space="preserve"> </v>
      </c>
      <c r="X167" s="441" t="str">
        <f t="shared" si="192"/>
        <v xml:space="preserve"> </v>
      </c>
      <c r="Y167" s="433" t="str">
        <f t="shared" si="193"/>
        <v xml:space="preserve"> </v>
      </c>
      <c r="Z167" s="405" t="str">
        <f t="shared" si="194"/>
        <v xml:space="preserve"> </v>
      </c>
      <c r="AA167" s="425" t="str">
        <f t="shared" si="195"/>
        <v xml:space="preserve"> </v>
      </c>
      <c r="AB167" s="298"/>
      <c r="AC167" s="299"/>
      <c r="AD167" s="300"/>
      <c r="AE167" s="410" t="str">
        <f t="shared" si="196"/>
        <v xml:space="preserve"> </v>
      </c>
      <c r="AF167" s="411" t="str">
        <f t="shared" si="176"/>
        <v xml:space="preserve"> </v>
      </c>
      <c r="AH167" s="445" t="str">
        <f t="shared" si="177"/>
        <v xml:space="preserve"> </v>
      </c>
    </row>
    <row r="168" spans="2:34" ht="26.25" customHeight="1" x14ac:dyDescent="0.2">
      <c r="B168" s="272" t="s">
        <v>186</v>
      </c>
      <c r="C168" s="277"/>
      <c r="D168" s="278"/>
      <c r="E168" s="273" t="str">
        <f>IF(D168&gt;0,E164," ")</f>
        <v xml:space="preserve"> </v>
      </c>
      <c r="F168" s="430"/>
      <c r="G168" s="273" t="str">
        <f>IF(F168&gt;0,G164," ")</f>
        <v xml:space="preserve"> </v>
      </c>
      <c r="H168" s="286" t="str">
        <f t="shared" si="178"/>
        <v xml:space="preserve"> </v>
      </c>
      <c r="I168" s="273" t="str">
        <f t="shared" si="179"/>
        <v xml:space="preserve"> </v>
      </c>
      <c r="J168" s="451" t="str">
        <f t="shared" si="180"/>
        <v xml:space="preserve"> </v>
      </c>
      <c r="K168" s="273" t="str">
        <f t="shared" si="181"/>
        <v xml:space="preserve"> </v>
      </c>
      <c r="L168" s="289" t="str">
        <f t="shared" si="182"/>
        <v xml:space="preserve"> </v>
      </c>
      <c r="M168" s="273" t="str">
        <f t="shared" si="183"/>
        <v xml:space="preserve"> </v>
      </c>
      <c r="N168" s="441" t="str">
        <f t="shared" si="184"/>
        <v xml:space="preserve"> </v>
      </c>
      <c r="O168" s="433" t="str">
        <f t="shared" si="185"/>
        <v xml:space="preserve"> </v>
      </c>
      <c r="P168" s="438" t="str">
        <f t="shared" si="186"/>
        <v xml:space="preserve"> </v>
      </c>
      <c r="Q168" s="433" t="str">
        <f t="shared" si="187"/>
        <v xml:space="preserve"> </v>
      </c>
      <c r="R168" s="435" t="str">
        <f t="shared" si="175"/>
        <v xml:space="preserve"> </v>
      </c>
      <c r="S168" s="487" t="str">
        <f t="shared" si="188"/>
        <v xml:space="preserve"> </v>
      </c>
      <c r="T168" s="397" t="str">
        <f>IF(F168&gt;0.01,T180/F180*F168," ")</f>
        <v xml:space="preserve"> </v>
      </c>
      <c r="U168" s="273" t="str">
        <f t="shared" si="189"/>
        <v xml:space="preserve"> </v>
      </c>
      <c r="V168" s="441" t="str">
        <f t="shared" si="190"/>
        <v xml:space="preserve"> </v>
      </c>
      <c r="W168" s="433" t="str">
        <f t="shared" si="191"/>
        <v xml:space="preserve"> </v>
      </c>
      <c r="X168" s="441" t="str">
        <f t="shared" si="192"/>
        <v xml:space="preserve"> </v>
      </c>
      <c r="Y168" s="433" t="str">
        <f t="shared" si="193"/>
        <v xml:space="preserve"> </v>
      </c>
      <c r="Z168" s="405" t="str">
        <f t="shared" si="194"/>
        <v xml:space="preserve"> </v>
      </c>
      <c r="AA168" s="425" t="str">
        <f t="shared" si="195"/>
        <v xml:space="preserve"> </v>
      </c>
      <c r="AB168" s="298"/>
      <c r="AC168" s="299"/>
      <c r="AD168" s="300"/>
      <c r="AE168" s="410" t="str">
        <f t="shared" si="196"/>
        <v xml:space="preserve"> </v>
      </c>
      <c r="AF168" s="411" t="str">
        <f t="shared" si="176"/>
        <v xml:space="preserve"> </v>
      </c>
      <c r="AH168" s="445" t="str">
        <f t="shared" si="177"/>
        <v xml:space="preserve"> </v>
      </c>
    </row>
    <row r="169" spans="2:34" ht="26.25" customHeight="1" x14ac:dyDescent="0.2">
      <c r="B169" s="272" t="s">
        <v>186</v>
      </c>
      <c r="C169" s="279"/>
      <c r="D169" s="278"/>
      <c r="E169" s="273" t="str">
        <f>IF(D169&gt;0,E164," ")</f>
        <v xml:space="preserve"> </v>
      </c>
      <c r="F169" s="430"/>
      <c r="G169" s="273" t="str">
        <f>IF(F169&gt;0,G164," ")</f>
        <v xml:space="preserve"> </v>
      </c>
      <c r="H169" s="286" t="str">
        <f t="shared" si="178"/>
        <v xml:space="preserve"> </v>
      </c>
      <c r="I169" s="273" t="str">
        <f t="shared" si="179"/>
        <v xml:space="preserve"> </v>
      </c>
      <c r="J169" s="451" t="str">
        <f t="shared" si="180"/>
        <v xml:space="preserve"> </v>
      </c>
      <c r="K169" s="273" t="str">
        <f t="shared" si="181"/>
        <v xml:space="preserve"> </v>
      </c>
      <c r="L169" s="289" t="str">
        <f t="shared" si="182"/>
        <v xml:space="preserve"> </v>
      </c>
      <c r="M169" s="273" t="str">
        <f t="shared" si="183"/>
        <v xml:space="preserve"> </v>
      </c>
      <c r="N169" s="441" t="str">
        <f t="shared" si="184"/>
        <v xml:space="preserve"> </v>
      </c>
      <c r="O169" s="433" t="str">
        <f t="shared" si="185"/>
        <v xml:space="preserve"> </v>
      </c>
      <c r="P169" s="438" t="str">
        <f t="shared" si="186"/>
        <v xml:space="preserve"> </v>
      </c>
      <c r="Q169" s="433" t="str">
        <f t="shared" si="187"/>
        <v xml:space="preserve"> </v>
      </c>
      <c r="R169" s="435" t="str">
        <f t="shared" si="175"/>
        <v xml:space="preserve"> </v>
      </c>
      <c r="S169" s="487" t="str">
        <f t="shared" si="188"/>
        <v xml:space="preserve"> </v>
      </c>
      <c r="T169" s="397" t="str">
        <f>IF(F169&gt;0.01,T180/F180*F169," ")</f>
        <v xml:space="preserve"> </v>
      </c>
      <c r="U169" s="273" t="str">
        <f t="shared" si="189"/>
        <v xml:space="preserve"> </v>
      </c>
      <c r="V169" s="441" t="str">
        <f t="shared" si="190"/>
        <v xml:space="preserve"> </v>
      </c>
      <c r="W169" s="433" t="str">
        <f t="shared" si="191"/>
        <v xml:space="preserve"> </v>
      </c>
      <c r="X169" s="441" t="str">
        <f t="shared" si="192"/>
        <v xml:space="preserve"> </v>
      </c>
      <c r="Y169" s="433" t="str">
        <f t="shared" si="193"/>
        <v xml:space="preserve"> </v>
      </c>
      <c r="Z169" s="405" t="str">
        <f t="shared" si="194"/>
        <v xml:space="preserve"> </v>
      </c>
      <c r="AA169" s="425" t="str">
        <f t="shared" si="195"/>
        <v xml:space="preserve"> </v>
      </c>
      <c r="AB169" s="298"/>
      <c r="AC169" s="299"/>
      <c r="AD169" s="300"/>
      <c r="AE169" s="410" t="str">
        <f t="shared" si="196"/>
        <v xml:space="preserve"> </v>
      </c>
      <c r="AF169" s="411" t="str">
        <f t="shared" si="176"/>
        <v xml:space="preserve"> </v>
      </c>
      <c r="AH169" s="445" t="str">
        <f t="shared" si="177"/>
        <v xml:space="preserve"> </v>
      </c>
    </row>
    <row r="170" spans="2:34" ht="26.25" customHeight="1" x14ac:dyDescent="0.2">
      <c r="B170" s="272" t="s">
        <v>186</v>
      </c>
      <c r="C170" s="279"/>
      <c r="D170" s="278"/>
      <c r="E170" s="273" t="str">
        <f>IF(D170&gt;0,E164," ")</f>
        <v xml:space="preserve"> </v>
      </c>
      <c r="F170" s="430"/>
      <c r="G170" s="273" t="str">
        <f>IF(F170&gt;0,G164," ")</f>
        <v xml:space="preserve"> </v>
      </c>
      <c r="H170" s="286" t="str">
        <f t="shared" si="178"/>
        <v xml:space="preserve"> </v>
      </c>
      <c r="I170" s="273" t="str">
        <f t="shared" si="179"/>
        <v xml:space="preserve"> </v>
      </c>
      <c r="J170" s="451" t="str">
        <f t="shared" si="180"/>
        <v xml:space="preserve"> </v>
      </c>
      <c r="K170" s="273" t="str">
        <f t="shared" si="181"/>
        <v xml:space="preserve"> </v>
      </c>
      <c r="L170" s="289" t="str">
        <f t="shared" si="182"/>
        <v xml:space="preserve"> </v>
      </c>
      <c r="M170" s="273" t="str">
        <f t="shared" si="183"/>
        <v xml:space="preserve"> </v>
      </c>
      <c r="N170" s="441" t="str">
        <f t="shared" si="184"/>
        <v xml:space="preserve"> </v>
      </c>
      <c r="O170" s="433" t="str">
        <f t="shared" si="185"/>
        <v xml:space="preserve"> </v>
      </c>
      <c r="P170" s="438" t="str">
        <f t="shared" si="186"/>
        <v xml:space="preserve"> </v>
      </c>
      <c r="Q170" s="433" t="str">
        <f t="shared" si="187"/>
        <v xml:space="preserve"> </v>
      </c>
      <c r="R170" s="435" t="str">
        <f t="shared" si="175"/>
        <v xml:space="preserve"> </v>
      </c>
      <c r="S170" s="487" t="str">
        <f t="shared" si="188"/>
        <v xml:space="preserve"> </v>
      </c>
      <c r="T170" s="397" t="str">
        <f>IF(F170&gt;0.01,T180/F180*F170," ")</f>
        <v xml:space="preserve"> </v>
      </c>
      <c r="U170" s="273" t="str">
        <f t="shared" si="189"/>
        <v xml:space="preserve"> </v>
      </c>
      <c r="V170" s="441" t="str">
        <f t="shared" si="190"/>
        <v xml:space="preserve"> </v>
      </c>
      <c r="W170" s="433" t="str">
        <f t="shared" si="191"/>
        <v xml:space="preserve"> </v>
      </c>
      <c r="X170" s="441" t="str">
        <f t="shared" si="192"/>
        <v xml:space="preserve"> </v>
      </c>
      <c r="Y170" s="433" t="str">
        <f t="shared" si="193"/>
        <v xml:space="preserve"> </v>
      </c>
      <c r="Z170" s="405" t="str">
        <f t="shared" si="194"/>
        <v xml:space="preserve"> </v>
      </c>
      <c r="AA170" s="425" t="str">
        <f t="shared" si="195"/>
        <v xml:space="preserve"> </v>
      </c>
      <c r="AB170" s="298"/>
      <c r="AC170" s="299"/>
      <c r="AD170" s="300"/>
      <c r="AE170" s="410" t="str">
        <f t="shared" si="196"/>
        <v xml:space="preserve"> </v>
      </c>
      <c r="AF170" s="411" t="str">
        <f t="shared" si="176"/>
        <v xml:space="preserve"> </v>
      </c>
      <c r="AH170" s="445" t="str">
        <f t="shared" si="177"/>
        <v xml:space="preserve"> </v>
      </c>
    </row>
    <row r="171" spans="2:34" ht="26.25" customHeight="1" x14ac:dyDescent="0.2">
      <c r="B171" s="272" t="s">
        <v>186</v>
      </c>
      <c r="C171" s="279"/>
      <c r="D171" s="278"/>
      <c r="E171" s="273" t="str">
        <f>IF(D171&gt;0,E164," ")</f>
        <v xml:space="preserve"> </v>
      </c>
      <c r="F171" s="430"/>
      <c r="G171" s="273" t="str">
        <f>IF(F171&gt;0,G164," ")</f>
        <v xml:space="preserve"> </v>
      </c>
      <c r="H171" s="286" t="str">
        <f t="shared" si="178"/>
        <v xml:space="preserve"> </v>
      </c>
      <c r="I171" s="273" t="str">
        <f t="shared" si="179"/>
        <v xml:space="preserve"> </v>
      </c>
      <c r="J171" s="451" t="str">
        <f t="shared" si="180"/>
        <v xml:space="preserve"> </v>
      </c>
      <c r="K171" s="273" t="str">
        <f t="shared" si="181"/>
        <v xml:space="preserve"> </v>
      </c>
      <c r="L171" s="289" t="str">
        <f t="shared" si="182"/>
        <v xml:space="preserve"> </v>
      </c>
      <c r="M171" s="273" t="str">
        <f t="shared" si="183"/>
        <v xml:space="preserve"> </v>
      </c>
      <c r="N171" s="441" t="str">
        <f t="shared" si="184"/>
        <v xml:space="preserve"> </v>
      </c>
      <c r="O171" s="433" t="str">
        <f t="shared" si="185"/>
        <v xml:space="preserve"> </v>
      </c>
      <c r="P171" s="438" t="str">
        <f t="shared" si="186"/>
        <v xml:space="preserve"> </v>
      </c>
      <c r="Q171" s="433" t="str">
        <f t="shared" si="187"/>
        <v xml:space="preserve"> </v>
      </c>
      <c r="R171" s="435" t="str">
        <f t="shared" si="175"/>
        <v xml:space="preserve"> </v>
      </c>
      <c r="S171" s="487" t="str">
        <f t="shared" si="188"/>
        <v xml:space="preserve"> </v>
      </c>
      <c r="T171" s="397" t="str">
        <f>IF(F171&gt;0.01,T180/F180*F171," ")</f>
        <v xml:space="preserve"> </v>
      </c>
      <c r="U171" s="273" t="str">
        <f t="shared" si="189"/>
        <v xml:space="preserve"> </v>
      </c>
      <c r="V171" s="441" t="str">
        <f t="shared" si="190"/>
        <v xml:space="preserve"> </v>
      </c>
      <c r="W171" s="433" t="str">
        <f t="shared" si="191"/>
        <v xml:space="preserve"> </v>
      </c>
      <c r="X171" s="441" t="str">
        <f t="shared" si="192"/>
        <v xml:space="preserve"> </v>
      </c>
      <c r="Y171" s="433" t="str">
        <f t="shared" si="193"/>
        <v xml:space="preserve"> </v>
      </c>
      <c r="Z171" s="405" t="str">
        <f t="shared" si="194"/>
        <v xml:space="preserve"> </v>
      </c>
      <c r="AA171" s="425" t="str">
        <f t="shared" si="195"/>
        <v xml:space="preserve"> </v>
      </c>
      <c r="AB171" s="298"/>
      <c r="AC171" s="299"/>
      <c r="AD171" s="300"/>
      <c r="AE171" s="410" t="str">
        <f t="shared" si="196"/>
        <v xml:space="preserve"> </v>
      </c>
      <c r="AF171" s="411" t="str">
        <f t="shared" si="176"/>
        <v xml:space="preserve"> </v>
      </c>
      <c r="AH171" s="445" t="str">
        <f t="shared" si="177"/>
        <v xml:space="preserve"> </v>
      </c>
    </row>
    <row r="172" spans="2:34" ht="26.25" customHeight="1" x14ac:dyDescent="0.2">
      <c r="B172" s="272" t="s">
        <v>186</v>
      </c>
      <c r="C172" s="279"/>
      <c r="D172" s="278"/>
      <c r="E172" s="273" t="str">
        <f>IF(D172&gt;0,E164," ")</f>
        <v xml:space="preserve"> </v>
      </c>
      <c r="F172" s="430"/>
      <c r="G172" s="273" t="str">
        <f>IF(F172&gt;0,G164," ")</f>
        <v xml:space="preserve"> </v>
      </c>
      <c r="H172" s="286" t="str">
        <f t="shared" si="178"/>
        <v xml:space="preserve"> </v>
      </c>
      <c r="I172" s="273" t="str">
        <f t="shared" si="179"/>
        <v xml:space="preserve"> </v>
      </c>
      <c r="J172" s="451" t="str">
        <f t="shared" si="180"/>
        <v xml:space="preserve"> </v>
      </c>
      <c r="K172" s="273" t="str">
        <f t="shared" si="181"/>
        <v xml:space="preserve"> </v>
      </c>
      <c r="L172" s="289" t="str">
        <f t="shared" si="182"/>
        <v xml:space="preserve"> </v>
      </c>
      <c r="M172" s="273" t="str">
        <f t="shared" si="183"/>
        <v xml:space="preserve"> </v>
      </c>
      <c r="N172" s="441" t="str">
        <f t="shared" si="184"/>
        <v xml:space="preserve"> </v>
      </c>
      <c r="O172" s="433" t="str">
        <f t="shared" si="185"/>
        <v xml:space="preserve"> </v>
      </c>
      <c r="P172" s="438" t="str">
        <f t="shared" si="186"/>
        <v xml:space="preserve"> </v>
      </c>
      <c r="Q172" s="433" t="str">
        <f t="shared" si="187"/>
        <v xml:space="preserve"> </v>
      </c>
      <c r="R172" s="435" t="str">
        <f t="shared" si="175"/>
        <v xml:space="preserve"> </v>
      </c>
      <c r="S172" s="487" t="str">
        <f t="shared" si="188"/>
        <v xml:space="preserve"> </v>
      </c>
      <c r="T172" s="397" t="str">
        <f>IF(F172&gt;0.01,T180/F180*F172," ")</f>
        <v xml:space="preserve"> </v>
      </c>
      <c r="U172" s="273" t="str">
        <f t="shared" si="189"/>
        <v xml:space="preserve"> </v>
      </c>
      <c r="V172" s="441" t="str">
        <f t="shared" si="190"/>
        <v xml:space="preserve"> </v>
      </c>
      <c r="W172" s="433" t="str">
        <f t="shared" si="191"/>
        <v xml:space="preserve"> </v>
      </c>
      <c r="X172" s="441" t="str">
        <f t="shared" si="192"/>
        <v xml:space="preserve"> </v>
      </c>
      <c r="Y172" s="433" t="str">
        <f t="shared" si="193"/>
        <v xml:space="preserve"> </v>
      </c>
      <c r="Z172" s="405" t="str">
        <f t="shared" si="194"/>
        <v xml:space="preserve"> </v>
      </c>
      <c r="AA172" s="425" t="str">
        <f t="shared" si="195"/>
        <v xml:space="preserve"> </v>
      </c>
      <c r="AB172" s="298"/>
      <c r="AC172" s="299"/>
      <c r="AD172" s="300"/>
      <c r="AE172" s="410" t="str">
        <f t="shared" si="196"/>
        <v xml:space="preserve"> </v>
      </c>
      <c r="AF172" s="411" t="str">
        <f t="shared" si="176"/>
        <v xml:space="preserve"> </v>
      </c>
      <c r="AH172" s="445" t="str">
        <f t="shared" si="177"/>
        <v xml:space="preserve"> </v>
      </c>
    </row>
    <row r="173" spans="2:34" ht="26.25" customHeight="1" x14ac:dyDescent="0.2">
      <c r="B173" s="272" t="s">
        <v>186</v>
      </c>
      <c r="C173" s="277"/>
      <c r="D173" s="278"/>
      <c r="E173" s="273" t="str">
        <f>IF(D173&gt;0,E164," ")</f>
        <v xml:space="preserve"> </v>
      </c>
      <c r="F173" s="430"/>
      <c r="G173" s="273" t="str">
        <f>IF(F173&gt;0,G164," ")</f>
        <v xml:space="preserve"> </v>
      </c>
      <c r="H173" s="286" t="str">
        <f t="shared" si="178"/>
        <v xml:space="preserve"> </v>
      </c>
      <c r="I173" s="273" t="str">
        <f t="shared" si="179"/>
        <v xml:space="preserve"> </v>
      </c>
      <c r="J173" s="451" t="str">
        <f t="shared" si="180"/>
        <v xml:space="preserve"> </v>
      </c>
      <c r="K173" s="273" t="str">
        <f t="shared" si="181"/>
        <v xml:space="preserve"> </v>
      </c>
      <c r="L173" s="289" t="str">
        <f t="shared" si="182"/>
        <v xml:space="preserve"> </v>
      </c>
      <c r="M173" s="273" t="str">
        <f t="shared" si="183"/>
        <v xml:space="preserve"> </v>
      </c>
      <c r="N173" s="441" t="str">
        <f t="shared" si="184"/>
        <v xml:space="preserve"> </v>
      </c>
      <c r="O173" s="433" t="str">
        <f t="shared" si="185"/>
        <v xml:space="preserve"> </v>
      </c>
      <c r="P173" s="438" t="str">
        <f t="shared" si="186"/>
        <v xml:space="preserve"> </v>
      </c>
      <c r="Q173" s="433" t="str">
        <f t="shared" si="187"/>
        <v xml:space="preserve"> </v>
      </c>
      <c r="R173" s="435" t="str">
        <f t="shared" si="175"/>
        <v xml:space="preserve"> </v>
      </c>
      <c r="S173" s="487" t="str">
        <f t="shared" si="188"/>
        <v xml:space="preserve"> </v>
      </c>
      <c r="T173" s="397" t="str">
        <f>IF(F173&gt;0.01,T180/F180*F173," ")</f>
        <v xml:space="preserve"> </v>
      </c>
      <c r="U173" s="273" t="str">
        <f t="shared" si="189"/>
        <v xml:space="preserve"> </v>
      </c>
      <c r="V173" s="441" t="str">
        <f t="shared" si="190"/>
        <v xml:space="preserve"> </v>
      </c>
      <c r="W173" s="433" t="str">
        <f t="shared" si="191"/>
        <v xml:space="preserve"> </v>
      </c>
      <c r="X173" s="441" t="str">
        <f t="shared" si="192"/>
        <v xml:space="preserve"> </v>
      </c>
      <c r="Y173" s="433" t="str">
        <f t="shared" si="193"/>
        <v xml:space="preserve"> </v>
      </c>
      <c r="Z173" s="405" t="str">
        <f t="shared" si="194"/>
        <v xml:space="preserve"> </v>
      </c>
      <c r="AA173" s="425" t="str">
        <f t="shared" si="195"/>
        <v xml:space="preserve"> </v>
      </c>
      <c r="AB173" s="298"/>
      <c r="AC173" s="299"/>
      <c r="AD173" s="300"/>
      <c r="AE173" s="410" t="str">
        <f t="shared" si="196"/>
        <v xml:space="preserve"> </v>
      </c>
      <c r="AF173" s="411" t="str">
        <f t="shared" si="176"/>
        <v xml:space="preserve"> </v>
      </c>
      <c r="AH173" s="445" t="str">
        <f t="shared" si="177"/>
        <v xml:space="preserve"> </v>
      </c>
    </row>
    <row r="174" spans="2:34" ht="26.25" customHeight="1" x14ac:dyDescent="0.2">
      <c r="B174" s="272" t="s">
        <v>186</v>
      </c>
      <c r="C174" s="279"/>
      <c r="D174" s="278"/>
      <c r="E174" s="273" t="str">
        <f>IF(D174&gt;0,E164," ")</f>
        <v xml:space="preserve"> </v>
      </c>
      <c r="F174" s="430"/>
      <c r="G174" s="273" t="str">
        <f>IF(F174&gt;0,G164," ")</f>
        <v xml:space="preserve"> </v>
      </c>
      <c r="H174" s="286" t="str">
        <f t="shared" si="178"/>
        <v xml:space="preserve"> </v>
      </c>
      <c r="I174" s="273" t="str">
        <f t="shared" si="179"/>
        <v xml:space="preserve"> </v>
      </c>
      <c r="J174" s="451" t="str">
        <f t="shared" si="180"/>
        <v xml:space="preserve"> </v>
      </c>
      <c r="K174" s="273" t="str">
        <f t="shared" si="181"/>
        <v xml:space="preserve"> </v>
      </c>
      <c r="L174" s="289" t="str">
        <f t="shared" si="182"/>
        <v xml:space="preserve"> </v>
      </c>
      <c r="M174" s="273" t="str">
        <f t="shared" si="183"/>
        <v xml:space="preserve"> </v>
      </c>
      <c r="N174" s="441" t="str">
        <f t="shared" si="184"/>
        <v xml:space="preserve"> </v>
      </c>
      <c r="O174" s="433" t="str">
        <f t="shared" si="185"/>
        <v xml:space="preserve"> </v>
      </c>
      <c r="P174" s="438" t="str">
        <f t="shared" si="186"/>
        <v xml:space="preserve"> </v>
      </c>
      <c r="Q174" s="433" t="str">
        <f t="shared" si="187"/>
        <v xml:space="preserve"> </v>
      </c>
      <c r="R174" s="435" t="str">
        <f t="shared" si="175"/>
        <v xml:space="preserve"> </v>
      </c>
      <c r="S174" s="487" t="str">
        <f t="shared" si="188"/>
        <v xml:space="preserve"> </v>
      </c>
      <c r="T174" s="397" t="str">
        <f>IF(F174&gt;0.01,T180/F180*F174," ")</f>
        <v xml:space="preserve"> </v>
      </c>
      <c r="U174" s="273" t="str">
        <f t="shared" si="189"/>
        <v xml:space="preserve"> </v>
      </c>
      <c r="V174" s="441" t="str">
        <f t="shared" si="190"/>
        <v xml:space="preserve"> </v>
      </c>
      <c r="W174" s="433" t="str">
        <f t="shared" si="191"/>
        <v xml:space="preserve"> </v>
      </c>
      <c r="X174" s="441" t="str">
        <f t="shared" si="192"/>
        <v xml:space="preserve"> </v>
      </c>
      <c r="Y174" s="433" t="str">
        <f t="shared" si="193"/>
        <v xml:space="preserve"> </v>
      </c>
      <c r="Z174" s="405" t="str">
        <f t="shared" si="194"/>
        <v xml:space="preserve"> </v>
      </c>
      <c r="AA174" s="425" t="str">
        <f t="shared" si="195"/>
        <v xml:space="preserve"> </v>
      </c>
      <c r="AB174" s="298"/>
      <c r="AC174" s="299"/>
      <c r="AD174" s="300"/>
      <c r="AE174" s="410" t="str">
        <f t="shared" si="196"/>
        <v xml:space="preserve"> </v>
      </c>
      <c r="AF174" s="411" t="str">
        <f t="shared" si="176"/>
        <v xml:space="preserve"> </v>
      </c>
      <c r="AH174" s="445" t="str">
        <f t="shared" si="177"/>
        <v xml:space="preserve"> </v>
      </c>
    </row>
    <row r="175" spans="2:34" ht="26.25" customHeight="1" x14ac:dyDescent="0.2">
      <c r="B175" s="272" t="s">
        <v>186</v>
      </c>
      <c r="C175" s="279"/>
      <c r="D175" s="278"/>
      <c r="E175" s="273" t="str">
        <f>IF(D175&gt;0,E164," ")</f>
        <v xml:space="preserve"> </v>
      </c>
      <c r="F175" s="430"/>
      <c r="G175" s="273" t="str">
        <f>IF(F175&gt;0,G164," ")</f>
        <v xml:space="preserve"> </v>
      </c>
      <c r="H175" s="286" t="str">
        <f t="shared" si="178"/>
        <v xml:space="preserve"> </v>
      </c>
      <c r="I175" s="273" t="str">
        <f t="shared" si="179"/>
        <v xml:space="preserve"> </v>
      </c>
      <c r="J175" s="451" t="str">
        <f t="shared" si="180"/>
        <v xml:space="preserve"> </v>
      </c>
      <c r="K175" s="273" t="str">
        <f t="shared" si="181"/>
        <v xml:space="preserve"> </v>
      </c>
      <c r="L175" s="289" t="str">
        <f t="shared" si="182"/>
        <v xml:space="preserve"> </v>
      </c>
      <c r="M175" s="273" t="str">
        <f t="shared" si="183"/>
        <v xml:space="preserve"> </v>
      </c>
      <c r="N175" s="441" t="str">
        <f t="shared" si="184"/>
        <v xml:space="preserve"> </v>
      </c>
      <c r="O175" s="433" t="str">
        <f t="shared" si="185"/>
        <v xml:space="preserve"> </v>
      </c>
      <c r="P175" s="438" t="str">
        <f t="shared" si="186"/>
        <v xml:space="preserve"> </v>
      </c>
      <c r="Q175" s="433" t="str">
        <f t="shared" si="187"/>
        <v xml:space="preserve"> </v>
      </c>
      <c r="R175" s="435" t="str">
        <f t="shared" si="175"/>
        <v xml:space="preserve"> </v>
      </c>
      <c r="S175" s="487" t="str">
        <f t="shared" si="188"/>
        <v xml:space="preserve"> </v>
      </c>
      <c r="T175" s="397" t="str">
        <f>IF(F175&gt;0.01,T180/F180*F175," ")</f>
        <v xml:space="preserve"> </v>
      </c>
      <c r="U175" s="273" t="str">
        <f t="shared" si="189"/>
        <v xml:space="preserve"> </v>
      </c>
      <c r="V175" s="441" t="str">
        <f t="shared" si="190"/>
        <v xml:space="preserve"> </v>
      </c>
      <c r="W175" s="433" t="str">
        <f t="shared" si="191"/>
        <v xml:space="preserve"> </v>
      </c>
      <c r="X175" s="441" t="str">
        <f t="shared" si="192"/>
        <v xml:space="preserve"> </v>
      </c>
      <c r="Y175" s="433" t="str">
        <f t="shared" si="193"/>
        <v xml:space="preserve"> </v>
      </c>
      <c r="Z175" s="405" t="str">
        <f t="shared" si="194"/>
        <v xml:space="preserve"> </v>
      </c>
      <c r="AA175" s="425" t="str">
        <f t="shared" si="195"/>
        <v xml:space="preserve"> </v>
      </c>
      <c r="AB175" s="298"/>
      <c r="AC175" s="299"/>
      <c r="AD175" s="300"/>
      <c r="AE175" s="410" t="str">
        <f t="shared" si="196"/>
        <v xml:space="preserve"> </v>
      </c>
      <c r="AF175" s="411" t="str">
        <f t="shared" si="176"/>
        <v xml:space="preserve"> </v>
      </c>
      <c r="AH175" s="445" t="str">
        <f t="shared" si="177"/>
        <v xml:space="preserve"> </v>
      </c>
    </row>
    <row r="176" spans="2:34" ht="26.25" customHeight="1" x14ac:dyDescent="0.2">
      <c r="B176" s="272" t="s">
        <v>186</v>
      </c>
      <c r="C176" s="279"/>
      <c r="D176" s="278"/>
      <c r="E176" s="273" t="str">
        <f>IF(D176&gt;0,E164," ")</f>
        <v xml:space="preserve"> </v>
      </c>
      <c r="F176" s="430"/>
      <c r="G176" s="273" t="str">
        <f>IF(F176&gt;0,G164," ")</f>
        <v xml:space="preserve"> </v>
      </c>
      <c r="H176" s="286" t="str">
        <f t="shared" si="178"/>
        <v xml:space="preserve"> </v>
      </c>
      <c r="I176" s="273" t="str">
        <f t="shared" si="179"/>
        <v xml:space="preserve"> </v>
      </c>
      <c r="J176" s="451" t="str">
        <f t="shared" si="180"/>
        <v xml:space="preserve"> </v>
      </c>
      <c r="K176" s="273" t="str">
        <f t="shared" si="181"/>
        <v xml:space="preserve"> </v>
      </c>
      <c r="L176" s="289" t="str">
        <f t="shared" si="182"/>
        <v xml:space="preserve"> </v>
      </c>
      <c r="M176" s="273" t="str">
        <f t="shared" si="183"/>
        <v xml:space="preserve"> </v>
      </c>
      <c r="N176" s="441" t="str">
        <f t="shared" si="184"/>
        <v xml:space="preserve"> </v>
      </c>
      <c r="O176" s="433" t="str">
        <f t="shared" si="185"/>
        <v xml:space="preserve"> </v>
      </c>
      <c r="P176" s="438" t="str">
        <f t="shared" si="186"/>
        <v xml:space="preserve"> </v>
      </c>
      <c r="Q176" s="433" t="str">
        <f t="shared" si="187"/>
        <v xml:space="preserve"> </v>
      </c>
      <c r="R176" s="435" t="str">
        <f t="shared" si="175"/>
        <v xml:space="preserve"> </v>
      </c>
      <c r="S176" s="487" t="str">
        <f t="shared" si="188"/>
        <v xml:space="preserve"> </v>
      </c>
      <c r="T176" s="397" t="str">
        <f>IF(F176&gt;0.01,T180/F180*F176," ")</f>
        <v xml:space="preserve"> </v>
      </c>
      <c r="U176" s="273" t="str">
        <f t="shared" si="189"/>
        <v xml:space="preserve"> </v>
      </c>
      <c r="V176" s="441" t="str">
        <f t="shared" si="190"/>
        <v xml:space="preserve"> </v>
      </c>
      <c r="W176" s="433" t="str">
        <f t="shared" si="191"/>
        <v xml:space="preserve"> </v>
      </c>
      <c r="X176" s="441" t="str">
        <f t="shared" si="192"/>
        <v xml:space="preserve"> </v>
      </c>
      <c r="Y176" s="433" t="str">
        <f t="shared" si="193"/>
        <v xml:space="preserve"> </v>
      </c>
      <c r="Z176" s="405" t="str">
        <f t="shared" si="194"/>
        <v xml:space="preserve"> </v>
      </c>
      <c r="AA176" s="425" t="str">
        <f t="shared" si="195"/>
        <v xml:space="preserve"> </v>
      </c>
      <c r="AB176" s="298"/>
      <c r="AC176" s="299"/>
      <c r="AD176" s="300"/>
      <c r="AE176" s="410" t="str">
        <f t="shared" si="196"/>
        <v xml:space="preserve"> </v>
      </c>
      <c r="AF176" s="411" t="str">
        <f t="shared" si="176"/>
        <v xml:space="preserve"> </v>
      </c>
      <c r="AH176" s="445" t="str">
        <f t="shared" si="177"/>
        <v xml:space="preserve"> </v>
      </c>
    </row>
    <row r="177" spans="2:34" ht="26.25" customHeight="1" x14ac:dyDescent="0.2">
      <c r="B177" s="272" t="s">
        <v>186</v>
      </c>
      <c r="C177" s="279"/>
      <c r="D177" s="278"/>
      <c r="E177" s="273" t="str">
        <f>IF(D177&gt;0,E164," ")</f>
        <v xml:space="preserve"> </v>
      </c>
      <c r="F177" s="430"/>
      <c r="G177" s="273" t="str">
        <f>IF(F177&gt;0,G164," ")</f>
        <v xml:space="preserve"> </v>
      </c>
      <c r="H177" s="286" t="str">
        <f t="shared" si="178"/>
        <v xml:space="preserve"> </v>
      </c>
      <c r="I177" s="273" t="str">
        <f t="shared" si="179"/>
        <v xml:space="preserve"> </v>
      </c>
      <c r="J177" s="451" t="str">
        <f t="shared" si="180"/>
        <v xml:space="preserve"> </v>
      </c>
      <c r="K177" s="273" t="str">
        <f t="shared" si="181"/>
        <v xml:space="preserve"> </v>
      </c>
      <c r="L177" s="289" t="str">
        <f t="shared" si="182"/>
        <v xml:space="preserve"> </v>
      </c>
      <c r="M177" s="273" t="str">
        <f t="shared" si="183"/>
        <v xml:space="preserve"> </v>
      </c>
      <c r="N177" s="441" t="str">
        <f t="shared" si="184"/>
        <v xml:space="preserve"> </v>
      </c>
      <c r="O177" s="433" t="str">
        <f t="shared" si="185"/>
        <v xml:space="preserve"> </v>
      </c>
      <c r="P177" s="438" t="str">
        <f t="shared" si="186"/>
        <v xml:space="preserve"> </v>
      </c>
      <c r="Q177" s="433" t="str">
        <f t="shared" si="187"/>
        <v xml:space="preserve"> </v>
      </c>
      <c r="R177" s="435" t="str">
        <f t="shared" si="175"/>
        <v xml:space="preserve"> </v>
      </c>
      <c r="S177" s="487" t="str">
        <f t="shared" si="188"/>
        <v xml:space="preserve"> </v>
      </c>
      <c r="T177" s="397" t="str">
        <f>IF(F177&gt;0.01,T180/F180*F177," ")</f>
        <v xml:space="preserve"> </v>
      </c>
      <c r="U177" s="273" t="str">
        <f t="shared" si="189"/>
        <v xml:space="preserve"> </v>
      </c>
      <c r="V177" s="441" t="str">
        <f t="shared" si="190"/>
        <v xml:space="preserve"> </v>
      </c>
      <c r="W177" s="433" t="str">
        <f t="shared" si="191"/>
        <v xml:space="preserve"> </v>
      </c>
      <c r="X177" s="441" t="str">
        <f t="shared" si="192"/>
        <v xml:space="preserve"> </v>
      </c>
      <c r="Y177" s="433" t="str">
        <f t="shared" si="193"/>
        <v xml:space="preserve"> </v>
      </c>
      <c r="Z177" s="405" t="str">
        <f t="shared" si="194"/>
        <v xml:space="preserve"> </v>
      </c>
      <c r="AA177" s="425" t="str">
        <f t="shared" si="195"/>
        <v xml:space="preserve"> </v>
      </c>
      <c r="AB177" s="298"/>
      <c r="AC177" s="299"/>
      <c r="AD177" s="300"/>
      <c r="AE177" s="410" t="str">
        <f t="shared" si="196"/>
        <v xml:space="preserve"> </v>
      </c>
      <c r="AF177" s="411" t="str">
        <f t="shared" si="176"/>
        <v xml:space="preserve"> </v>
      </c>
      <c r="AH177" s="445" t="str">
        <f t="shared" si="177"/>
        <v xml:space="preserve"> </v>
      </c>
    </row>
    <row r="178" spans="2:34" ht="26.25" customHeight="1" x14ac:dyDescent="0.2">
      <c r="B178" s="272" t="s">
        <v>186</v>
      </c>
      <c r="C178" s="279"/>
      <c r="D178" s="278"/>
      <c r="E178" s="273" t="str">
        <f>IF(D178&gt;0,E164," ")</f>
        <v xml:space="preserve"> </v>
      </c>
      <c r="F178" s="430"/>
      <c r="G178" s="273" t="str">
        <f>IF(F178&gt;0,G164," ")</f>
        <v xml:space="preserve"> </v>
      </c>
      <c r="H178" s="286" t="str">
        <f t="shared" si="178"/>
        <v xml:space="preserve"> </v>
      </c>
      <c r="I178" s="273" t="str">
        <f t="shared" si="179"/>
        <v xml:space="preserve"> </v>
      </c>
      <c r="J178" s="451" t="str">
        <f t="shared" si="180"/>
        <v xml:space="preserve"> </v>
      </c>
      <c r="K178" s="273" t="str">
        <f t="shared" si="181"/>
        <v xml:space="preserve"> </v>
      </c>
      <c r="L178" s="289" t="str">
        <f t="shared" si="182"/>
        <v xml:space="preserve"> </v>
      </c>
      <c r="M178" s="273" t="str">
        <f t="shared" si="183"/>
        <v xml:space="preserve"> </v>
      </c>
      <c r="N178" s="441" t="str">
        <f t="shared" si="184"/>
        <v xml:space="preserve"> </v>
      </c>
      <c r="O178" s="433" t="str">
        <f t="shared" si="185"/>
        <v xml:space="preserve"> </v>
      </c>
      <c r="P178" s="438" t="str">
        <f t="shared" si="186"/>
        <v xml:space="preserve"> </v>
      </c>
      <c r="Q178" s="433" t="str">
        <f t="shared" si="187"/>
        <v xml:space="preserve"> </v>
      </c>
      <c r="R178" s="435" t="str">
        <f t="shared" si="175"/>
        <v xml:space="preserve"> </v>
      </c>
      <c r="S178" s="487" t="str">
        <f t="shared" si="188"/>
        <v xml:space="preserve"> </v>
      </c>
      <c r="T178" s="397" t="str">
        <f>IF(F178&gt;0.01,T180/F180*F178," ")</f>
        <v xml:space="preserve"> </v>
      </c>
      <c r="U178" s="273" t="str">
        <f t="shared" si="189"/>
        <v xml:space="preserve"> </v>
      </c>
      <c r="V178" s="441" t="str">
        <f t="shared" si="190"/>
        <v xml:space="preserve"> </v>
      </c>
      <c r="W178" s="433" t="str">
        <f t="shared" si="191"/>
        <v xml:space="preserve"> </v>
      </c>
      <c r="X178" s="441" t="str">
        <f t="shared" si="192"/>
        <v xml:space="preserve"> </v>
      </c>
      <c r="Y178" s="433" t="str">
        <f t="shared" si="193"/>
        <v xml:space="preserve"> </v>
      </c>
      <c r="Z178" s="405" t="str">
        <f t="shared" si="194"/>
        <v xml:space="preserve"> </v>
      </c>
      <c r="AA178" s="425" t="str">
        <f t="shared" si="195"/>
        <v xml:space="preserve"> </v>
      </c>
      <c r="AB178" s="298"/>
      <c r="AC178" s="299"/>
      <c r="AD178" s="300"/>
      <c r="AE178" s="410" t="str">
        <f t="shared" si="196"/>
        <v xml:space="preserve"> </v>
      </c>
      <c r="AF178" s="411" t="str">
        <f t="shared" si="176"/>
        <v xml:space="preserve"> </v>
      </c>
      <c r="AH178" s="445" t="str">
        <f t="shared" si="177"/>
        <v xml:space="preserve"> </v>
      </c>
    </row>
    <row r="179" spans="2:34" ht="26.25" customHeight="1" x14ac:dyDescent="0.2">
      <c r="B179" s="274" t="s">
        <v>186</v>
      </c>
      <c r="C179" s="452"/>
      <c r="D179" s="453"/>
      <c r="E179" s="273" t="str">
        <f>IF(D179&gt;0,E164," ")</f>
        <v xml:space="preserve"> </v>
      </c>
      <c r="F179" s="431"/>
      <c r="G179" s="273" t="str">
        <f>IF(F179&gt;0,G164," ")</f>
        <v xml:space="preserve"> </v>
      </c>
      <c r="H179" s="286" t="str">
        <f t="shared" si="178"/>
        <v xml:space="preserve"> </v>
      </c>
      <c r="I179" s="273" t="str">
        <f t="shared" si="179"/>
        <v xml:space="preserve"> </v>
      </c>
      <c r="J179" s="451" t="str">
        <f t="shared" si="180"/>
        <v xml:space="preserve"> </v>
      </c>
      <c r="K179" s="273" t="str">
        <f t="shared" si="181"/>
        <v xml:space="preserve"> </v>
      </c>
      <c r="L179" s="289" t="str">
        <f t="shared" si="182"/>
        <v xml:space="preserve"> </v>
      </c>
      <c r="M179" s="273" t="str">
        <f t="shared" si="183"/>
        <v xml:space="preserve"> </v>
      </c>
      <c r="N179" s="441" t="str">
        <f t="shared" si="184"/>
        <v xml:space="preserve"> </v>
      </c>
      <c r="O179" s="433" t="str">
        <f t="shared" si="185"/>
        <v xml:space="preserve"> </v>
      </c>
      <c r="P179" s="438" t="str">
        <f t="shared" si="186"/>
        <v xml:space="preserve"> </v>
      </c>
      <c r="Q179" s="433" t="str">
        <f t="shared" si="187"/>
        <v xml:space="preserve"> </v>
      </c>
      <c r="R179" s="435" t="str">
        <f t="shared" si="175"/>
        <v xml:space="preserve"> </v>
      </c>
      <c r="S179" s="487" t="str">
        <f t="shared" si="188"/>
        <v xml:space="preserve"> </v>
      </c>
      <c r="T179" s="397" t="str">
        <f>IF(F179&gt;0.01,T180/F180*F179," ")</f>
        <v xml:space="preserve"> </v>
      </c>
      <c r="U179" s="273" t="str">
        <f t="shared" si="189"/>
        <v xml:space="preserve"> </v>
      </c>
      <c r="V179" s="441" t="str">
        <f t="shared" si="190"/>
        <v xml:space="preserve"> </v>
      </c>
      <c r="W179" s="433" t="str">
        <f t="shared" si="191"/>
        <v xml:space="preserve"> </v>
      </c>
      <c r="X179" s="441" t="str">
        <f t="shared" si="192"/>
        <v xml:space="preserve"> </v>
      </c>
      <c r="Y179" s="433" t="str">
        <f t="shared" si="193"/>
        <v xml:space="preserve"> </v>
      </c>
      <c r="Z179" s="405" t="str">
        <f t="shared" si="194"/>
        <v xml:space="preserve"> </v>
      </c>
      <c r="AA179" s="425" t="str">
        <f t="shared" si="195"/>
        <v xml:space="preserve"> </v>
      </c>
      <c r="AB179" s="301"/>
      <c r="AC179" s="302"/>
      <c r="AD179" s="303"/>
      <c r="AE179" s="412" t="str">
        <f t="shared" si="196"/>
        <v xml:space="preserve"> </v>
      </c>
      <c r="AF179" s="413" t="str">
        <f t="shared" si="176"/>
        <v xml:space="preserve"> </v>
      </c>
      <c r="AH179" s="445" t="str">
        <f t="shared" si="177"/>
        <v xml:space="preserve"> </v>
      </c>
    </row>
    <row r="180" spans="2:34" ht="26.25" customHeight="1" x14ac:dyDescent="0.2">
      <c r="B180" s="865" t="s">
        <v>231</v>
      </c>
      <c r="C180" s="866"/>
      <c r="D180" s="454">
        <f>SUM(D164:D179)</f>
        <v>0</v>
      </c>
      <c r="E180" s="258" t="s">
        <v>187</v>
      </c>
      <c r="F180" s="442">
        <f>SUM(F164:F179)</f>
        <v>0</v>
      </c>
      <c r="G180" s="434" t="s">
        <v>197</v>
      </c>
      <c r="H180" s="446" t="str">
        <f>IF(F180&gt;0,J180/(AH180)," ")</f>
        <v xml:space="preserve"> </v>
      </c>
      <c r="I180" s="260" t="s">
        <v>189</v>
      </c>
      <c r="J180" s="443">
        <f>SUM(J164:J179)</f>
        <v>0</v>
      </c>
      <c r="K180" s="259" t="s">
        <v>190</v>
      </c>
      <c r="L180" s="396" t="str">
        <f>IF(F180&gt;0,N180/J180," ")</f>
        <v xml:space="preserve"> </v>
      </c>
      <c r="M180" s="259" t="s">
        <v>132</v>
      </c>
      <c r="N180" s="443">
        <f>SUM(N164:N179)</f>
        <v>0</v>
      </c>
      <c r="O180" s="434" t="s">
        <v>191</v>
      </c>
      <c r="P180" s="439" t="str">
        <f>IF(F180&gt;0,7.43/L180," ")</f>
        <v xml:space="preserve"> </v>
      </c>
      <c r="Q180" s="434" t="s">
        <v>192</v>
      </c>
      <c r="R180" s="436" t="str">
        <f t="shared" ref="R180" si="197">IF(F180&gt;0,P180/H180," ")</f>
        <v xml:space="preserve"> </v>
      </c>
      <c r="S180" s="492" t="s">
        <v>232</v>
      </c>
      <c r="T180" s="393">
        <f>U162</f>
        <v>0</v>
      </c>
      <c r="U180" s="259" t="s">
        <v>193</v>
      </c>
      <c r="V180" s="442" t="str">
        <f t="shared" ref="V180" si="198">IF(D180&gt;0,J180/D180," ")</f>
        <v xml:space="preserve"> </v>
      </c>
      <c r="W180" s="434" t="s">
        <v>194</v>
      </c>
      <c r="X180" s="442" t="str">
        <f t="shared" ref="X180" si="199">IF(D180&gt;0,N180/D180," ")</f>
        <v xml:space="preserve"> </v>
      </c>
      <c r="Y180" s="434" t="s">
        <v>195</v>
      </c>
      <c r="Z180" s="407" t="str">
        <f>IF(U162&gt;0,U162/D180," ")</f>
        <v xml:space="preserve"> </v>
      </c>
      <c r="AA180" s="261" t="s">
        <v>81</v>
      </c>
      <c r="AB180" s="416"/>
      <c r="AC180" s="417"/>
      <c r="AD180" s="417"/>
      <c r="AE180" s="414">
        <f>SUM(AE164:AE179)</f>
        <v>0</v>
      </c>
      <c r="AF180" s="415" t="str">
        <f>IF(D180&gt;0,AE180/D180," ")</f>
        <v xml:space="preserve"> </v>
      </c>
      <c r="AH180" s="444">
        <f>SUM(AH164:AH179)</f>
        <v>0</v>
      </c>
    </row>
    <row r="181" spans="2:34" ht="4.5" customHeight="1" thickBot="1" x14ac:dyDescent="0.25">
      <c r="B181" s="262"/>
      <c r="C181" s="263"/>
      <c r="D181" s="263"/>
      <c r="E181" s="263"/>
      <c r="F181" s="263"/>
      <c r="G181" s="263"/>
      <c r="H181" s="263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488"/>
      <c r="T181" s="264"/>
      <c r="U181" s="264"/>
      <c r="V181" s="264"/>
      <c r="W181" s="264"/>
      <c r="X181" s="264"/>
      <c r="Y181" s="264"/>
      <c r="Z181" s="264"/>
      <c r="AA181" s="265"/>
      <c r="AB181" s="263"/>
      <c r="AC181" s="266"/>
      <c r="AD181" s="266"/>
      <c r="AE181" s="266"/>
      <c r="AF181" s="266"/>
    </row>
    <row r="182" spans="2:34" ht="21" customHeight="1" thickBot="1" x14ac:dyDescent="0.25">
      <c r="B182" s="863" t="s">
        <v>229</v>
      </c>
      <c r="C182" s="864"/>
      <c r="D182" s="864"/>
      <c r="E182" s="864"/>
      <c r="F182" s="864"/>
      <c r="G182" s="864"/>
      <c r="H182" s="455"/>
      <c r="I182" s="456" t="s">
        <v>189</v>
      </c>
      <c r="J182" s="485" t="str">
        <f>IF(H182&gt;0,T182*P182," ")</f>
        <v xml:space="preserve"> </v>
      </c>
      <c r="K182" s="457" t="s">
        <v>190</v>
      </c>
      <c r="L182" s="458"/>
      <c r="M182" s="457" t="s">
        <v>132</v>
      </c>
      <c r="N182" s="485" t="str">
        <f>IF(L182&gt;0,L182*J182," ")</f>
        <v xml:space="preserve"> </v>
      </c>
      <c r="O182" s="459" t="s">
        <v>191</v>
      </c>
      <c r="P182" s="460" t="str">
        <f>IF(H182&gt;0,7.43/L182," ")</f>
        <v xml:space="preserve"> </v>
      </c>
      <c r="Q182" s="459" t="s">
        <v>192</v>
      </c>
      <c r="R182" s="461" t="str">
        <f>IF(H182&gt;0,P182/H182," ")</f>
        <v xml:space="preserve"> </v>
      </c>
      <c r="S182" s="491" t="s">
        <v>232</v>
      </c>
      <c r="T182" s="462"/>
      <c r="U182" s="459" t="s">
        <v>193</v>
      </c>
      <c r="V182" s="463" t="str">
        <f>IF(H182&gt;0,J182/D180," ")</f>
        <v xml:space="preserve"> </v>
      </c>
      <c r="W182" s="457" t="s">
        <v>194</v>
      </c>
      <c r="X182" s="464" t="str">
        <f>IF(T182&gt;0,N182/D180," ")</f>
        <v xml:space="preserve"> </v>
      </c>
      <c r="Y182" s="459" t="s">
        <v>195</v>
      </c>
      <c r="Z182" s="486" t="str">
        <f>IF(T182&gt;0,T182/D180," ")</f>
        <v xml:space="preserve"> </v>
      </c>
      <c r="AA182" s="465" t="s">
        <v>81</v>
      </c>
      <c r="AB182" s="250"/>
      <c r="AC182" s="266"/>
      <c r="AD182" s="266"/>
      <c r="AE182" s="266"/>
      <c r="AF182" s="266"/>
    </row>
    <row r="183" spans="2:34" ht="12" customHeight="1" thickBot="1" x14ac:dyDescent="0.25">
      <c r="B183" s="244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857" t="s">
        <v>176</v>
      </c>
      <c r="AC183" s="858"/>
      <c r="AD183" s="858"/>
      <c r="AE183" s="858"/>
      <c r="AF183" s="859"/>
    </row>
    <row r="184" spans="2:34" ht="18.75" customHeight="1" thickBot="1" x14ac:dyDescent="0.25">
      <c r="B184" s="873"/>
      <c r="C184" s="874"/>
      <c r="D184" s="874"/>
      <c r="E184" s="874"/>
      <c r="F184" s="867" t="s">
        <v>227</v>
      </c>
      <c r="G184" s="867"/>
      <c r="H184" s="868"/>
      <c r="I184" s="869"/>
      <c r="J184" s="875" t="s">
        <v>178</v>
      </c>
      <c r="K184" s="867"/>
      <c r="L184" s="874" t="s">
        <v>226</v>
      </c>
      <c r="M184" s="874"/>
      <c r="N184" s="874"/>
      <c r="O184" s="870" t="s">
        <v>228</v>
      </c>
      <c r="P184" s="871"/>
      <c r="Q184" s="871"/>
      <c r="R184" s="871"/>
      <c r="S184" s="871"/>
      <c r="T184" s="871"/>
      <c r="U184" s="872"/>
      <c r="V184" s="872"/>
      <c r="W184" s="493" t="s">
        <v>193</v>
      </c>
      <c r="X184" s="867" t="s">
        <v>181</v>
      </c>
      <c r="Y184" s="867"/>
      <c r="Z184" s="867"/>
      <c r="AA184" s="494"/>
      <c r="AB184" s="293"/>
      <c r="AC184" s="854" t="s">
        <v>182</v>
      </c>
      <c r="AD184" s="854" t="s">
        <v>183</v>
      </c>
      <c r="AE184" s="854" t="s">
        <v>184</v>
      </c>
      <c r="AF184" s="854" t="s">
        <v>185</v>
      </c>
    </row>
    <row r="185" spans="2:34" ht="3.75" customHeight="1" thickBot="1" x14ac:dyDescent="0.25">
      <c r="B185" s="495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7"/>
      <c r="AB185" s="294"/>
      <c r="AC185" s="855"/>
      <c r="AD185" s="855"/>
      <c r="AE185" s="855"/>
      <c r="AF185" s="855"/>
    </row>
    <row r="186" spans="2:34" ht="26.25" customHeight="1" x14ac:dyDescent="0.2">
      <c r="B186" s="267" t="s">
        <v>186</v>
      </c>
      <c r="C186" s="275"/>
      <c r="D186" s="276"/>
      <c r="E186" s="268" t="s">
        <v>187</v>
      </c>
      <c r="F186" s="429"/>
      <c r="G186" s="269" t="s">
        <v>197</v>
      </c>
      <c r="H186" s="285"/>
      <c r="I186" s="270" t="s">
        <v>189</v>
      </c>
      <c r="J186" s="451" t="str">
        <f>IF(F186&gt;0,T186*P186," ")</f>
        <v xml:space="preserve"> </v>
      </c>
      <c r="K186" s="269" t="s">
        <v>190</v>
      </c>
      <c r="L186" s="288"/>
      <c r="M186" s="269" t="s">
        <v>132</v>
      </c>
      <c r="N186" s="440" t="str">
        <f>IF(F186&gt;0,J186*L186," ")</f>
        <v xml:space="preserve"> </v>
      </c>
      <c r="O186" s="432" t="s">
        <v>191</v>
      </c>
      <c r="P186" s="437" t="str">
        <f>IF(L186&gt;0,7.43/L186," ")</f>
        <v xml:space="preserve"> </v>
      </c>
      <c r="Q186" s="432" t="s">
        <v>192</v>
      </c>
      <c r="R186" s="489" t="str">
        <f>IF(F186&gt;0,T186/F186," ")</f>
        <v xml:space="preserve"> </v>
      </c>
      <c r="S186" s="490" t="s">
        <v>232</v>
      </c>
      <c r="T186" s="397" t="str">
        <f>IF(F186&gt;0.01,T202/F202*F186," ")</f>
        <v xml:space="preserve"> </v>
      </c>
      <c r="U186" s="269" t="s">
        <v>193</v>
      </c>
      <c r="V186" s="440" t="str">
        <f>IF(F186&gt;0,J186/D186," ")</f>
        <v xml:space="preserve"> </v>
      </c>
      <c r="W186" s="432" t="s">
        <v>194</v>
      </c>
      <c r="X186" s="440" t="str">
        <f>IF(L186&gt;0,N186/D186," ")</f>
        <v xml:space="preserve"> </v>
      </c>
      <c r="Y186" s="432" t="s">
        <v>195</v>
      </c>
      <c r="Z186" s="404" t="str">
        <f>IF(L186&gt;0,X186/7.43," ")</f>
        <v xml:space="preserve"> </v>
      </c>
      <c r="AA186" s="271" t="s">
        <v>81</v>
      </c>
      <c r="AB186" s="295"/>
      <c r="AC186" s="296"/>
      <c r="AD186" s="297"/>
      <c r="AE186" s="409" t="str">
        <f>IF(AD186&gt;0,AD186-AC186," ")</f>
        <v xml:space="preserve"> </v>
      </c>
      <c r="AF186" s="418" t="str">
        <f>IF(AD186&gt;0,AE186/D186," ")</f>
        <v xml:space="preserve"> </v>
      </c>
      <c r="AH186" s="445" t="str">
        <f>IF(F186&gt;0,J186/H186," ")</f>
        <v xml:space="preserve"> </v>
      </c>
    </row>
    <row r="187" spans="2:34" ht="26.25" customHeight="1" x14ac:dyDescent="0.2">
      <c r="B187" s="272" t="s">
        <v>186</v>
      </c>
      <c r="C187" s="277"/>
      <c r="D187" s="278"/>
      <c r="E187" s="273" t="str">
        <f>IF(D187&gt;0,E186," ")</f>
        <v xml:space="preserve"> </v>
      </c>
      <c r="F187" s="430"/>
      <c r="G187" s="273" t="str">
        <f>IF(F187&gt;0,G186," ")</f>
        <v xml:space="preserve"> </v>
      </c>
      <c r="H187" s="286" t="str">
        <f>IF(F187&gt;0,H186," ")</f>
        <v xml:space="preserve"> </v>
      </c>
      <c r="I187" s="273" t="str">
        <f>IF(F187&gt;0,I186," ")</f>
        <v xml:space="preserve"> </v>
      </c>
      <c r="J187" s="451" t="str">
        <f>IF(F187&gt;0,T187*P187," ")</f>
        <v xml:space="preserve"> </v>
      </c>
      <c r="K187" s="273" t="str">
        <f>IF(F187&gt;0,K186," ")</f>
        <v xml:space="preserve"> </v>
      </c>
      <c r="L187" s="289" t="str">
        <f>IF(F187&gt;0,L186," ")</f>
        <v xml:space="preserve"> </v>
      </c>
      <c r="M187" s="273" t="str">
        <f>IF(F187&gt;0,M186," ")</f>
        <v xml:space="preserve"> </v>
      </c>
      <c r="N187" s="441" t="str">
        <f>IF(F187&gt;0,J187*L187," ")</f>
        <v xml:space="preserve"> </v>
      </c>
      <c r="O187" s="433" t="str">
        <f>IF(F187&gt;0,O186," ")</f>
        <v xml:space="preserve"> </v>
      </c>
      <c r="P187" s="438" t="str">
        <f>IF(F187&gt;0,7.43/L187," ")</f>
        <v xml:space="preserve"> </v>
      </c>
      <c r="Q187" s="433" t="str">
        <f>IF(F187&gt;0,Q186," ")</f>
        <v xml:space="preserve"> </v>
      </c>
      <c r="R187" s="435" t="str">
        <f t="shared" ref="R187:R201" si="200">IF(F187&gt;0,T187/F187," ")</f>
        <v xml:space="preserve"> </v>
      </c>
      <c r="S187" s="487" t="str">
        <f>IF(F187&gt;0,S186," ")</f>
        <v xml:space="preserve"> </v>
      </c>
      <c r="T187" s="397" t="str">
        <f>IF(F187&gt;0.01,T202/F202*F187," ")</f>
        <v xml:space="preserve"> </v>
      </c>
      <c r="U187" s="273" t="str">
        <f>IF(F187&gt;0,U186," ")</f>
        <v xml:space="preserve"> </v>
      </c>
      <c r="V187" s="441" t="str">
        <f>IF(F187&gt;0,J187/D187," ")</f>
        <v xml:space="preserve"> </v>
      </c>
      <c r="W187" s="433" t="str">
        <f>IF(F187&gt;0,W186," ")</f>
        <v xml:space="preserve"> </v>
      </c>
      <c r="X187" s="441" t="str">
        <f>IF(F187&gt;0,N187/D187," ")</f>
        <v xml:space="preserve"> </v>
      </c>
      <c r="Y187" s="433" t="str">
        <f>IF(F187&gt;0,Y186," ")</f>
        <v xml:space="preserve"> </v>
      </c>
      <c r="Z187" s="405" t="str">
        <f>IF(F187&gt;0,X187/7.43," ")</f>
        <v xml:space="preserve"> </v>
      </c>
      <c r="AA187" s="425" t="str">
        <f>IF(F187&gt;0,AA186," ")</f>
        <v xml:space="preserve"> </v>
      </c>
      <c r="AB187" s="298"/>
      <c r="AC187" s="299"/>
      <c r="AD187" s="300"/>
      <c r="AE187" s="410" t="str">
        <f>IF(AD187&gt;0,AD187-AC187," ")</f>
        <v xml:space="preserve"> </v>
      </c>
      <c r="AF187" s="411" t="str">
        <f t="shared" ref="AF187:AF201" si="201">IF(AD187&gt;0,AE187/D187," ")</f>
        <v xml:space="preserve"> </v>
      </c>
      <c r="AH187" s="445" t="str">
        <f t="shared" ref="AH187:AH201" si="202">IF(F187&gt;0,J187/H187," ")</f>
        <v xml:space="preserve"> </v>
      </c>
    </row>
    <row r="188" spans="2:34" ht="26.25" customHeight="1" x14ac:dyDescent="0.2">
      <c r="B188" s="272" t="s">
        <v>186</v>
      </c>
      <c r="C188" s="279"/>
      <c r="D188" s="278"/>
      <c r="E188" s="273" t="str">
        <f>IF(D188&gt;0,E186," ")</f>
        <v xml:space="preserve"> </v>
      </c>
      <c r="F188" s="430"/>
      <c r="G188" s="273" t="str">
        <f>IF(F188&gt;0,G186," ")</f>
        <v xml:space="preserve"> </v>
      </c>
      <c r="H188" s="286" t="str">
        <f t="shared" ref="H188:H201" si="203">IF(F188&gt;0,H187," ")</f>
        <v xml:space="preserve"> </v>
      </c>
      <c r="I188" s="273" t="str">
        <f t="shared" ref="I188:I201" si="204">IF(F188&gt;0,I187," ")</f>
        <v xml:space="preserve"> </v>
      </c>
      <c r="J188" s="451" t="str">
        <f t="shared" ref="J188:J201" si="205">IF(F188&gt;0,T188*P188," ")</f>
        <v xml:space="preserve"> </v>
      </c>
      <c r="K188" s="273" t="str">
        <f t="shared" ref="K188:K201" si="206">IF(F188&gt;0,K187," ")</f>
        <v xml:space="preserve"> </v>
      </c>
      <c r="L188" s="289" t="str">
        <f t="shared" ref="L188:L201" si="207">IF(F188&gt;0,L187," ")</f>
        <v xml:space="preserve"> </v>
      </c>
      <c r="M188" s="273" t="str">
        <f t="shared" ref="M188:M201" si="208">IF(F188&gt;0,M187," ")</f>
        <v xml:space="preserve"> </v>
      </c>
      <c r="N188" s="441" t="str">
        <f t="shared" ref="N188:N201" si="209">IF(F188&gt;0,J188*L188," ")</f>
        <v xml:space="preserve"> </v>
      </c>
      <c r="O188" s="433" t="str">
        <f t="shared" ref="O188:O201" si="210">IF(F188&gt;0,O187," ")</f>
        <v xml:space="preserve"> </v>
      </c>
      <c r="P188" s="438" t="str">
        <f t="shared" ref="P188:P201" si="211">IF(F188&gt;0,7.43/L188," ")</f>
        <v xml:space="preserve"> </v>
      </c>
      <c r="Q188" s="433" t="str">
        <f t="shared" ref="Q188:Q201" si="212">IF(F188&gt;0,Q187," ")</f>
        <v xml:space="preserve"> </v>
      </c>
      <c r="R188" s="435" t="str">
        <f t="shared" si="200"/>
        <v xml:space="preserve"> </v>
      </c>
      <c r="S188" s="487" t="str">
        <f t="shared" ref="S188:S201" si="213">IF(F188&gt;0,S187," ")</f>
        <v xml:space="preserve"> </v>
      </c>
      <c r="T188" s="397" t="str">
        <f>IF(F188&gt;0.01,T202/F202*F188," ")</f>
        <v xml:space="preserve"> </v>
      </c>
      <c r="U188" s="273" t="str">
        <f t="shared" ref="U188:U201" si="214">IF(F188&gt;0,U187," ")</f>
        <v xml:space="preserve"> </v>
      </c>
      <c r="V188" s="441" t="str">
        <f t="shared" ref="V188:V201" si="215">IF(F188&gt;0,J188/D188," ")</f>
        <v xml:space="preserve"> </v>
      </c>
      <c r="W188" s="433" t="str">
        <f t="shared" ref="W188:W201" si="216">IF(F188&gt;0,W187," ")</f>
        <v xml:space="preserve"> </v>
      </c>
      <c r="X188" s="441" t="str">
        <f t="shared" ref="X188:X201" si="217">IF(F188&gt;0,N188/D188," ")</f>
        <v xml:space="preserve"> </v>
      </c>
      <c r="Y188" s="433" t="str">
        <f t="shared" ref="Y188:Y201" si="218">IF(F188&gt;0,Y187," ")</f>
        <v xml:space="preserve"> </v>
      </c>
      <c r="Z188" s="405" t="str">
        <f t="shared" ref="Z188:Z201" si="219">IF(F188&gt;0,X188/7.43," ")</f>
        <v xml:space="preserve"> </v>
      </c>
      <c r="AA188" s="425" t="str">
        <f t="shared" ref="AA188:AA201" si="220">IF(F188&gt;0,AA187," ")</f>
        <v xml:space="preserve"> </v>
      </c>
      <c r="AB188" s="298"/>
      <c r="AC188" s="299"/>
      <c r="AD188" s="300"/>
      <c r="AE188" s="410" t="str">
        <f t="shared" ref="AE188:AE201" si="221">IF(AD188&gt;0,AD188-AC188," ")</f>
        <v xml:space="preserve"> </v>
      </c>
      <c r="AF188" s="411" t="str">
        <f t="shared" si="201"/>
        <v xml:space="preserve"> </v>
      </c>
      <c r="AH188" s="445" t="str">
        <f t="shared" si="202"/>
        <v xml:space="preserve"> </v>
      </c>
    </row>
    <row r="189" spans="2:34" ht="26.25" customHeight="1" x14ac:dyDescent="0.2">
      <c r="B189" s="272" t="s">
        <v>186</v>
      </c>
      <c r="C189" s="279"/>
      <c r="D189" s="278"/>
      <c r="E189" s="273" t="str">
        <f>IF(D189&gt;0,E186," ")</f>
        <v xml:space="preserve"> </v>
      </c>
      <c r="F189" s="430"/>
      <c r="G189" s="273" t="str">
        <f>IF(F189&gt;0,G186," ")</f>
        <v xml:space="preserve"> </v>
      </c>
      <c r="H189" s="286" t="str">
        <f t="shared" si="203"/>
        <v xml:space="preserve"> </v>
      </c>
      <c r="I189" s="273" t="str">
        <f t="shared" si="204"/>
        <v xml:space="preserve"> </v>
      </c>
      <c r="J189" s="451" t="str">
        <f t="shared" si="205"/>
        <v xml:space="preserve"> </v>
      </c>
      <c r="K189" s="273" t="str">
        <f t="shared" si="206"/>
        <v xml:space="preserve"> </v>
      </c>
      <c r="L189" s="289" t="str">
        <f t="shared" si="207"/>
        <v xml:space="preserve"> </v>
      </c>
      <c r="M189" s="273" t="str">
        <f t="shared" si="208"/>
        <v xml:space="preserve"> </v>
      </c>
      <c r="N189" s="441" t="str">
        <f t="shared" si="209"/>
        <v xml:space="preserve"> </v>
      </c>
      <c r="O189" s="433" t="str">
        <f t="shared" si="210"/>
        <v xml:space="preserve"> </v>
      </c>
      <c r="P189" s="438" t="str">
        <f t="shared" si="211"/>
        <v xml:space="preserve"> </v>
      </c>
      <c r="Q189" s="433" t="str">
        <f t="shared" si="212"/>
        <v xml:space="preserve"> </v>
      </c>
      <c r="R189" s="435" t="str">
        <f t="shared" si="200"/>
        <v xml:space="preserve"> </v>
      </c>
      <c r="S189" s="487" t="str">
        <f t="shared" si="213"/>
        <v xml:space="preserve"> </v>
      </c>
      <c r="T189" s="397" t="str">
        <f>IF(F189&gt;0.01,T202/F202*F189," ")</f>
        <v xml:space="preserve"> </v>
      </c>
      <c r="U189" s="273" t="str">
        <f t="shared" si="214"/>
        <v xml:space="preserve"> </v>
      </c>
      <c r="V189" s="441" t="str">
        <f t="shared" si="215"/>
        <v xml:space="preserve"> </v>
      </c>
      <c r="W189" s="433" t="str">
        <f t="shared" si="216"/>
        <v xml:space="preserve"> </v>
      </c>
      <c r="X189" s="441" t="str">
        <f t="shared" si="217"/>
        <v xml:space="preserve"> </v>
      </c>
      <c r="Y189" s="433" t="str">
        <f t="shared" si="218"/>
        <v xml:space="preserve"> </v>
      </c>
      <c r="Z189" s="405" t="str">
        <f t="shared" si="219"/>
        <v xml:space="preserve"> </v>
      </c>
      <c r="AA189" s="425" t="str">
        <f t="shared" si="220"/>
        <v xml:space="preserve"> </v>
      </c>
      <c r="AB189" s="298"/>
      <c r="AC189" s="299"/>
      <c r="AD189" s="300"/>
      <c r="AE189" s="410" t="str">
        <f t="shared" si="221"/>
        <v xml:space="preserve"> </v>
      </c>
      <c r="AF189" s="411" t="str">
        <f t="shared" si="201"/>
        <v xml:space="preserve"> </v>
      </c>
      <c r="AH189" s="445" t="str">
        <f t="shared" si="202"/>
        <v xml:space="preserve"> </v>
      </c>
    </row>
    <row r="190" spans="2:34" ht="26.25" customHeight="1" x14ac:dyDescent="0.2">
      <c r="B190" s="272" t="s">
        <v>186</v>
      </c>
      <c r="C190" s="277"/>
      <c r="D190" s="278"/>
      <c r="E190" s="273" t="str">
        <f>IF(D190&gt;0,E186," ")</f>
        <v xml:space="preserve"> </v>
      </c>
      <c r="F190" s="430"/>
      <c r="G190" s="273" t="str">
        <f>IF(F190&gt;0,G186," ")</f>
        <v xml:space="preserve"> </v>
      </c>
      <c r="H190" s="286" t="str">
        <f t="shared" si="203"/>
        <v xml:space="preserve"> </v>
      </c>
      <c r="I190" s="273" t="str">
        <f t="shared" si="204"/>
        <v xml:space="preserve"> </v>
      </c>
      <c r="J190" s="451" t="str">
        <f t="shared" si="205"/>
        <v xml:space="preserve"> </v>
      </c>
      <c r="K190" s="273" t="str">
        <f t="shared" si="206"/>
        <v xml:space="preserve"> </v>
      </c>
      <c r="L190" s="289" t="str">
        <f t="shared" si="207"/>
        <v xml:space="preserve"> </v>
      </c>
      <c r="M190" s="273" t="str">
        <f t="shared" si="208"/>
        <v xml:space="preserve"> </v>
      </c>
      <c r="N190" s="441" t="str">
        <f t="shared" si="209"/>
        <v xml:space="preserve"> </v>
      </c>
      <c r="O190" s="433" t="str">
        <f t="shared" si="210"/>
        <v xml:space="preserve"> </v>
      </c>
      <c r="P190" s="438" t="str">
        <f t="shared" si="211"/>
        <v xml:space="preserve"> </v>
      </c>
      <c r="Q190" s="433" t="str">
        <f t="shared" si="212"/>
        <v xml:space="preserve"> </v>
      </c>
      <c r="R190" s="435" t="str">
        <f t="shared" si="200"/>
        <v xml:space="preserve"> </v>
      </c>
      <c r="S190" s="487" t="str">
        <f t="shared" si="213"/>
        <v xml:space="preserve"> </v>
      </c>
      <c r="T190" s="397" t="str">
        <f>IF(F190&gt;0.01,T202/F202*F190," ")</f>
        <v xml:space="preserve"> </v>
      </c>
      <c r="U190" s="273" t="str">
        <f t="shared" si="214"/>
        <v xml:space="preserve"> </v>
      </c>
      <c r="V190" s="441" t="str">
        <f t="shared" si="215"/>
        <v xml:space="preserve"> </v>
      </c>
      <c r="W190" s="433" t="str">
        <f t="shared" si="216"/>
        <v xml:space="preserve"> </v>
      </c>
      <c r="X190" s="441" t="str">
        <f t="shared" si="217"/>
        <v xml:space="preserve"> </v>
      </c>
      <c r="Y190" s="433" t="str">
        <f t="shared" si="218"/>
        <v xml:space="preserve"> </v>
      </c>
      <c r="Z190" s="405" t="str">
        <f t="shared" si="219"/>
        <v xml:space="preserve"> </v>
      </c>
      <c r="AA190" s="425" t="str">
        <f t="shared" si="220"/>
        <v xml:space="preserve"> </v>
      </c>
      <c r="AB190" s="298"/>
      <c r="AC190" s="299"/>
      <c r="AD190" s="300"/>
      <c r="AE190" s="410" t="str">
        <f t="shared" si="221"/>
        <v xml:space="preserve"> </v>
      </c>
      <c r="AF190" s="411" t="str">
        <f t="shared" si="201"/>
        <v xml:space="preserve"> </v>
      </c>
      <c r="AH190" s="445" t="str">
        <f t="shared" si="202"/>
        <v xml:space="preserve"> </v>
      </c>
    </row>
    <row r="191" spans="2:34" ht="26.25" customHeight="1" x14ac:dyDescent="0.2">
      <c r="B191" s="272" t="s">
        <v>186</v>
      </c>
      <c r="C191" s="279"/>
      <c r="D191" s="278"/>
      <c r="E191" s="273" t="str">
        <f>IF(D191&gt;0,E186," ")</f>
        <v xml:space="preserve"> </v>
      </c>
      <c r="F191" s="430"/>
      <c r="G191" s="273" t="str">
        <f>IF(F191&gt;0,G186," ")</f>
        <v xml:space="preserve"> </v>
      </c>
      <c r="H191" s="286" t="str">
        <f t="shared" si="203"/>
        <v xml:space="preserve"> </v>
      </c>
      <c r="I191" s="273" t="str">
        <f t="shared" si="204"/>
        <v xml:space="preserve"> </v>
      </c>
      <c r="J191" s="451" t="str">
        <f t="shared" si="205"/>
        <v xml:space="preserve"> </v>
      </c>
      <c r="K191" s="273" t="str">
        <f t="shared" si="206"/>
        <v xml:space="preserve"> </v>
      </c>
      <c r="L191" s="289" t="str">
        <f t="shared" si="207"/>
        <v xml:space="preserve"> </v>
      </c>
      <c r="M191" s="273" t="str">
        <f t="shared" si="208"/>
        <v xml:space="preserve"> </v>
      </c>
      <c r="N191" s="441" t="str">
        <f t="shared" si="209"/>
        <v xml:space="preserve"> </v>
      </c>
      <c r="O191" s="433" t="str">
        <f t="shared" si="210"/>
        <v xml:space="preserve"> </v>
      </c>
      <c r="P191" s="438" t="str">
        <f t="shared" si="211"/>
        <v xml:space="preserve"> </v>
      </c>
      <c r="Q191" s="433" t="str">
        <f t="shared" si="212"/>
        <v xml:space="preserve"> </v>
      </c>
      <c r="R191" s="435" t="str">
        <f t="shared" si="200"/>
        <v xml:space="preserve"> </v>
      </c>
      <c r="S191" s="487" t="str">
        <f t="shared" si="213"/>
        <v xml:space="preserve"> </v>
      </c>
      <c r="T191" s="397" t="str">
        <f>IF(F191&gt;0.01,T202/F202*F191," ")</f>
        <v xml:space="preserve"> </v>
      </c>
      <c r="U191" s="273" t="str">
        <f t="shared" si="214"/>
        <v xml:space="preserve"> </v>
      </c>
      <c r="V191" s="441" t="str">
        <f t="shared" si="215"/>
        <v xml:space="preserve"> </v>
      </c>
      <c r="W191" s="433" t="str">
        <f t="shared" si="216"/>
        <v xml:space="preserve"> </v>
      </c>
      <c r="X191" s="441" t="str">
        <f t="shared" si="217"/>
        <v xml:space="preserve"> </v>
      </c>
      <c r="Y191" s="433" t="str">
        <f t="shared" si="218"/>
        <v xml:space="preserve"> </v>
      </c>
      <c r="Z191" s="405" t="str">
        <f t="shared" si="219"/>
        <v xml:space="preserve"> </v>
      </c>
      <c r="AA191" s="425" t="str">
        <f t="shared" si="220"/>
        <v xml:space="preserve"> </v>
      </c>
      <c r="AB191" s="298"/>
      <c r="AC191" s="299"/>
      <c r="AD191" s="300"/>
      <c r="AE191" s="410" t="str">
        <f t="shared" si="221"/>
        <v xml:space="preserve"> </v>
      </c>
      <c r="AF191" s="411" t="str">
        <f t="shared" si="201"/>
        <v xml:space="preserve"> </v>
      </c>
      <c r="AH191" s="445" t="str">
        <f t="shared" si="202"/>
        <v xml:space="preserve"> </v>
      </c>
    </row>
    <row r="192" spans="2:34" ht="26.25" customHeight="1" x14ac:dyDescent="0.2">
      <c r="B192" s="272" t="s">
        <v>186</v>
      </c>
      <c r="C192" s="279"/>
      <c r="D192" s="278"/>
      <c r="E192" s="273" t="str">
        <f>IF(D192&gt;0,E186," ")</f>
        <v xml:space="preserve"> </v>
      </c>
      <c r="F192" s="430"/>
      <c r="G192" s="273" t="str">
        <f>IF(F192&gt;0,G186," ")</f>
        <v xml:space="preserve"> </v>
      </c>
      <c r="H192" s="286" t="str">
        <f t="shared" si="203"/>
        <v xml:space="preserve"> </v>
      </c>
      <c r="I192" s="273" t="str">
        <f t="shared" si="204"/>
        <v xml:space="preserve"> </v>
      </c>
      <c r="J192" s="451" t="str">
        <f t="shared" si="205"/>
        <v xml:space="preserve"> </v>
      </c>
      <c r="K192" s="273" t="str">
        <f t="shared" si="206"/>
        <v xml:space="preserve"> </v>
      </c>
      <c r="L192" s="289" t="str">
        <f t="shared" si="207"/>
        <v xml:space="preserve"> </v>
      </c>
      <c r="M192" s="273" t="str">
        <f t="shared" si="208"/>
        <v xml:space="preserve"> </v>
      </c>
      <c r="N192" s="441" t="str">
        <f t="shared" si="209"/>
        <v xml:space="preserve"> </v>
      </c>
      <c r="O192" s="433" t="str">
        <f t="shared" si="210"/>
        <v xml:space="preserve"> </v>
      </c>
      <c r="P192" s="438" t="str">
        <f t="shared" si="211"/>
        <v xml:space="preserve"> </v>
      </c>
      <c r="Q192" s="433" t="str">
        <f t="shared" si="212"/>
        <v xml:space="preserve"> </v>
      </c>
      <c r="R192" s="435" t="str">
        <f t="shared" si="200"/>
        <v xml:space="preserve"> </v>
      </c>
      <c r="S192" s="487" t="str">
        <f t="shared" si="213"/>
        <v xml:space="preserve"> </v>
      </c>
      <c r="T192" s="397" t="str">
        <f>IF(F192&gt;0.01,T202/F202*F192," ")</f>
        <v xml:space="preserve"> </v>
      </c>
      <c r="U192" s="273" t="str">
        <f t="shared" si="214"/>
        <v xml:space="preserve"> </v>
      </c>
      <c r="V192" s="441" t="str">
        <f t="shared" si="215"/>
        <v xml:space="preserve"> </v>
      </c>
      <c r="W192" s="433" t="str">
        <f t="shared" si="216"/>
        <v xml:space="preserve"> </v>
      </c>
      <c r="X192" s="441" t="str">
        <f t="shared" si="217"/>
        <v xml:space="preserve"> </v>
      </c>
      <c r="Y192" s="433" t="str">
        <f t="shared" si="218"/>
        <v xml:space="preserve"> </v>
      </c>
      <c r="Z192" s="405" t="str">
        <f t="shared" si="219"/>
        <v xml:space="preserve"> </v>
      </c>
      <c r="AA192" s="425" t="str">
        <f t="shared" si="220"/>
        <v xml:space="preserve"> </v>
      </c>
      <c r="AB192" s="298"/>
      <c r="AC192" s="299"/>
      <c r="AD192" s="300"/>
      <c r="AE192" s="410" t="str">
        <f t="shared" si="221"/>
        <v xml:space="preserve"> </v>
      </c>
      <c r="AF192" s="411" t="str">
        <f t="shared" si="201"/>
        <v xml:space="preserve"> </v>
      </c>
      <c r="AH192" s="445" t="str">
        <f t="shared" si="202"/>
        <v xml:space="preserve"> </v>
      </c>
    </row>
    <row r="193" spans="2:34" ht="26.25" customHeight="1" x14ac:dyDescent="0.2">
      <c r="B193" s="272" t="s">
        <v>186</v>
      </c>
      <c r="C193" s="279"/>
      <c r="D193" s="278"/>
      <c r="E193" s="273" t="str">
        <f>IF(D193&gt;0,E186," ")</f>
        <v xml:space="preserve"> </v>
      </c>
      <c r="F193" s="430"/>
      <c r="G193" s="273" t="str">
        <f>IF(F193&gt;0,G186," ")</f>
        <v xml:space="preserve"> </v>
      </c>
      <c r="H193" s="286" t="str">
        <f t="shared" si="203"/>
        <v xml:space="preserve"> </v>
      </c>
      <c r="I193" s="273" t="str">
        <f t="shared" si="204"/>
        <v xml:space="preserve"> </v>
      </c>
      <c r="J193" s="451" t="str">
        <f t="shared" si="205"/>
        <v xml:space="preserve"> </v>
      </c>
      <c r="K193" s="273" t="str">
        <f t="shared" si="206"/>
        <v xml:space="preserve"> </v>
      </c>
      <c r="L193" s="289" t="str">
        <f t="shared" si="207"/>
        <v xml:space="preserve"> </v>
      </c>
      <c r="M193" s="273" t="str">
        <f t="shared" si="208"/>
        <v xml:space="preserve"> </v>
      </c>
      <c r="N193" s="441" t="str">
        <f t="shared" si="209"/>
        <v xml:space="preserve"> </v>
      </c>
      <c r="O193" s="433" t="str">
        <f t="shared" si="210"/>
        <v xml:space="preserve"> </v>
      </c>
      <c r="P193" s="438" t="str">
        <f t="shared" si="211"/>
        <v xml:space="preserve"> </v>
      </c>
      <c r="Q193" s="433" t="str">
        <f t="shared" si="212"/>
        <v xml:space="preserve"> </v>
      </c>
      <c r="R193" s="435" t="str">
        <f t="shared" si="200"/>
        <v xml:space="preserve"> </v>
      </c>
      <c r="S193" s="487" t="str">
        <f t="shared" si="213"/>
        <v xml:space="preserve"> </v>
      </c>
      <c r="T193" s="397" t="str">
        <f>IF(F193&gt;0.01,T202/F202*F193," ")</f>
        <v xml:space="preserve"> </v>
      </c>
      <c r="U193" s="273" t="str">
        <f t="shared" si="214"/>
        <v xml:space="preserve"> </v>
      </c>
      <c r="V193" s="441" t="str">
        <f t="shared" si="215"/>
        <v xml:space="preserve"> </v>
      </c>
      <c r="W193" s="433" t="str">
        <f t="shared" si="216"/>
        <v xml:space="preserve"> </v>
      </c>
      <c r="X193" s="441" t="str">
        <f t="shared" si="217"/>
        <v xml:space="preserve"> </v>
      </c>
      <c r="Y193" s="433" t="str">
        <f t="shared" si="218"/>
        <v xml:space="preserve"> </v>
      </c>
      <c r="Z193" s="405" t="str">
        <f t="shared" si="219"/>
        <v xml:space="preserve"> </v>
      </c>
      <c r="AA193" s="425" t="str">
        <f t="shared" si="220"/>
        <v xml:space="preserve"> </v>
      </c>
      <c r="AB193" s="298"/>
      <c r="AC193" s="299"/>
      <c r="AD193" s="300"/>
      <c r="AE193" s="410" t="str">
        <f t="shared" si="221"/>
        <v xml:space="preserve"> </v>
      </c>
      <c r="AF193" s="411" t="str">
        <f t="shared" si="201"/>
        <v xml:space="preserve"> </v>
      </c>
      <c r="AH193" s="445" t="str">
        <f t="shared" si="202"/>
        <v xml:space="preserve"> </v>
      </c>
    </row>
    <row r="194" spans="2:34" ht="26.25" customHeight="1" x14ac:dyDescent="0.2">
      <c r="B194" s="272" t="s">
        <v>186</v>
      </c>
      <c r="C194" s="279"/>
      <c r="D194" s="278"/>
      <c r="E194" s="273" t="str">
        <f>IF(D194&gt;0,E186," ")</f>
        <v xml:space="preserve"> </v>
      </c>
      <c r="F194" s="430"/>
      <c r="G194" s="273" t="str">
        <f>IF(F194&gt;0,G186," ")</f>
        <v xml:space="preserve"> </v>
      </c>
      <c r="H194" s="286" t="str">
        <f t="shared" si="203"/>
        <v xml:space="preserve"> </v>
      </c>
      <c r="I194" s="273" t="str">
        <f t="shared" si="204"/>
        <v xml:space="preserve"> </v>
      </c>
      <c r="J194" s="451" t="str">
        <f t="shared" si="205"/>
        <v xml:space="preserve"> </v>
      </c>
      <c r="K194" s="273" t="str">
        <f t="shared" si="206"/>
        <v xml:space="preserve"> </v>
      </c>
      <c r="L194" s="289" t="str">
        <f t="shared" si="207"/>
        <v xml:space="preserve"> </v>
      </c>
      <c r="M194" s="273" t="str">
        <f t="shared" si="208"/>
        <v xml:space="preserve"> </v>
      </c>
      <c r="N194" s="441" t="str">
        <f t="shared" si="209"/>
        <v xml:space="preserve"> </v>
      </c>
      <c r="O194" s="433" t="str">
        <f t="shared" si="210"/>
        <v xml:space="preserve"> </v>
      </c>
      <c r="P194" s="438" t="str">
        <f t="shared" si="211"/>
        <v xml:space="preserve"> </v>
      </c>
      <c r="Q194" s="433" t="str">
        <f t="shared" si="212"/>
        <v xml:space="preserve"> </v>
      </c>
      <c r="R194" s="435" t="str">
        <f t="shared" si="200"/>
        <v xml:space="preserve"> </v>
      </c>
      <c r="S194" s="487" t="str">
        <f t="shared" si="213"/>
        <v xml:space="preserve"> </v>
      </c>
      <c r="T194" s="397" t="str">
        <f>IF(F194&gt;0.01,T202/F202*F194," ")</f>
        <v xml:space="preserve"> </v>
      </c>
      <c r="U194" s="273" t="str">
        <f t="shared" si="214"/>
        <v xml:space="preserve"> </v>
      </c>
      <c r="V194" s="441" t="str">
        <f t="shared" si="215"/>
        <v xml:space="preserve"> </v>
      </c>
      <c r="W194" s="433" t="str">
        <f t="shared" si="216"/>
        <v xml:space="preserve"> </v>
      </c>
      <c r="X194" s="441" t="str">
        <f t="shared" si="217"/>
        <v xml:space="preserve"> </v>
      </c>
      <c r="Y194" s="433" t="str">
        <f t="shared" si="218"/>
        <v xml:space="preserve"> </v>
      </c>
      <c r="Z194" s="405" t="str">
        <f t="shared" si="219"/>
        <v xml:space="preserve"> </v>
      </c>
      <c r="AA194" s="425" t="str">
        <f t="shared" si="220"/>
        <v xml:space="preserve"> </v>
      </c>
      <c r="AB194" s="298"/>
      <c r="AC194" s="299"/>
      <c r="AD194" s="300"/>
      <c r="AE194" s="410" t="str">
        <f t="shared" si="221"/>
        <v xml:space="preserve"> </v>
      </c>
      <c r="AF194" s="411" t="str">
        <f t="shared" si="201"/>
        <v xml:space="preserve"> </v>
      </c>
      <c r="AH194" s="445" t="str">
        <f t="shared" si="202"/>
        <v xml:space="preserve"> </v>
      </c>
    </row>
    <row r="195" spans="2:34" ht="26.25" customHeight="1" x14ac:dyDescent="0.2">
      <c r="B195" s="272" t="s">
        <v>186</v>
      </c>
      <c r="C195" s="277"/>
      <c r="D195" s="278"/>
      <c r="E195" s="273" t="str">
        <f>IF(D195&gt;0,E186," ")</f>
        <v xml:space="preserve"> </v>
      </c>
      <c r="F195" s="430"/>
      <c r="G195" s="273" t="str">
        <f>IF(F195&gt;0,G186," ")</f>
        <v xml:space="preserve"> </v>
      </c>
      <c r="H195" s="286" t="str">
        <f t="shared" si="203"/>
        <v xml:space="preserve"> </v>
      </c>
      <c r="I195" s="273" t="str">
        <f t="shared" si="204"/>
        <v xml:space="preserve"> </v>
      </c>
      <c r="J195" s="451" t="str">
        <f t="shared" si="205"/>
        <v xml:space="preserve"> </v>
      </c>
      <c r="K195" s="273" t="str">
        <f t="shared" si="206"/>
        <v xml:space="preserve"> </v>
      </c>
      <c r="L195" s="289" t="str">
        <f t="shared" si="207"/>
        <v xml:space="preserve"> </v>
      </c>
      <c r="M195" s="273" t="str">
        <f t="shared" si="208"/>
        <v xml:space="preserve"> </v>
      </c>
      <c r="N195" s="441" t="str">
        <f t="shared" si="209"/>
        <v xml:space="preserve"> </v>
      </c>
      <c r="O195" s="433" t="str">
        <f t="shared" si="210"/>
        <v xml:space="preserve"> </v>
      </c>
      <c r="P195" s="438" t="str">
        <f t="shared" si="211"/>
        <v xml:space="preserve"> </v>
      </c>
      <c r="Q195" s="433" t="str">
        <f t="shared" si="212"/>
        <v xml:space="preserve"> </v>
      </c>
      <c r="R195" s="435" t="str">
        <f t="shared" si="200"/>
        <v xml:space="preserve"> </v>
      </c>
      <c r="S195" s="487" t="str">
        <f t="shared" si="213"/>
        <v xml:space="preserve"> </v>
      </c>
      <c r="T195" s="397" t="str">
        <f>IF(F195&gt;0.01,T202/F202*F195," ")</f>
        <v xml:space="preserve"> </v>
      </c>
      <c r="U195" s="273" t="str">
        <f t="shared" si="214"/>
        <v xml:space="preserve"> </v>
      </c>
      <c r="V195" s="441" t="str">
        <f t="shared" si="215"/>
        <v xml:space="preserve"> </v>
      </c>
      <c r="W195" s="433" t="str">
        <f t="shared" si="216"/>
        <v xml:space="preserve"> </v>
      </c>
      <c r="X195" s="441" t="str">
        <f t="shared" si="217"/>
        <v xml:space="preserve"> </v>
      </c>
      <c r="Y195" s="433" t="str">
        <f t="shared" si="218"/>
        <v xml:space="preserve"> </v>
      </c>
      <c r="Z195" s="405" t="str">
        <f t="shared" si="219"/>
        <v xml:space="preserve"> </v>
      </c>
      <c r="AA195" s="425" t="str">
        <f t="shared" si="220"/>
        <v xml:space="preserve"> </v>
      </c>
      <c r="AB195" s="298"/>
      <c r="AC195" s="299"/>
      <c r="AD195" s="300"/>
      <c r="AE195" s="410" t="str">
        <f t="shared" si="221"/>
        <v xml:space="preserve"> </v>
      </c>
      <c r="AF195" s="411" t="str">
        <f t="shared" si="201"/>
        <v xml:space="preserve"> </v>
      </c>
      <c r="AH195" s="445" t="str">
        <f t="shared" si="202"/>
        <v xml:space="preserve"> </v>
      </c>
    </row>
    <row r="196" spans="2:34" ht="26.25" customHeight="1" x14ac:dyDescent="0.2">
      <c r="B196" s="272" t="s">
        <v>186</v>
      </c>
      <c r="C196" s="279"/>
      <c r="D196" s="278"/>
      <c r="E196" s="273" t="str">
        <f>IF(D196&gt;0,E186," ")</f>
        <v xml:space="preserve"> </v>
      </c>
      <c r="F196" s="430"/>
      <c r="G196" s="273" t="str">
        <f>IF(F196&gt;0,G186," ")</f>
        <v xml:space="preserve"> </v>
      </c>
      <c r="H196" s="286" t="str">
        <f t="shared" si="203"/>
        <v xml:space="preserve"> </v>
      </c>
      <c r="I196" s="273" t="str">
        <f t="shared" si="204"/>
        <v xml:space="preserve"> </v>
      </c>
      <c r="J196" s="451" t="str">
        <f t="shared" si="205"/>
        <v xml:space="preserve"> </v>
      </c>
      <c r="K196" s="273" t="str">
        <f t="shared" si="206"/>
        <v xml:space="preserve"> </v>
      </c>
      <c r="L196" s="289" t="str">
        <f t="shared" si="207"/>
        <v xml:space="preserve"> </v>
      </c>
      <c r="M196" s="273" t="str">
        <f t="shared" si="208"/>
        <v xml:space="preserve"> </v>
      </c>
      <c r="N196" s="441" t="str">
        <f t="shared" si="209"/>
        <v xml:space="preserve"> </v>
      </c>
      <c r="O196" s="433" t="str">
        <f t="shared" si="210"/>
        <v xml:space="preserve"> </v>
      </c>
      <c r="P196" s="438" t="str">
        <f t="shared" si="211"/>
        <v xml:space="preserve"> </v>
      </c>
      <c r="Q196" s="433" t="str">
        <f t="shared" si="212"/>
        <v xml:space="preserve"> </v>
      </c>
      <c r="R196" s="435" t="str">
        <f t="shared" si="200"/>
        <v xml:space="preserve"> </v>
      </c>
      <c r="S196" s="487" t="str">
        <f t="shared" si="213"/>
        <v xml:space="preserve"> </v>
      </c>
      <c r="T196" s="397" t="str">
        <f>IF(F196&gt;0.01,T202/F202*F196," ")</f>
        <v xml:space="preserve"> </v>
      </c>
      <c r="U196" s="273" t="str">
        <f t="shared" si="214"/>
        <v xml:space="preserve"> </v>
      </c>
      <c r="V196" s="441" t="str">
        <f t="shared" si="215"/>
        <v xml:space="preserve"> </v>
      </c>
      <c r="W196" s="433" t="str">
        <f t="shared" si="216"/>
        <v xml:space="preserve"> </v>
      </c>
      <c r="X196" s="441" t="str">
        <f t="shared" si="217"/>
        <v xml:space="preserve"> </v>
      </c>
      <c r="Y196" s="433" t="str">
        <f t="shared" si="218"/>
        <v xml:space="preserve"> </v>
      </c>
      <c r="Z196" s="405" t="str">
        <f t="shared" si="219"/>
        <v xml:space="preserve"> </v>
      </c>
      <c r="AA196" s="425" t="str">
        <f t="shared" si="220"/>
        <v xml:space="preserve"> </v>
      </c>
      <c r="AB196" s="298"/>
      <c r="AC196" s="299"/>
      <c r="AD196" s="300"/>
      <c r="AE196" s="410" t="str">
        <f t="shared" si="221"/>
        <v xml:space="preserve"> </v>
      </c>
      <c r="AF196" s="411" t="str">
        <f t="shared" si="201"/>
        <v xml:space="preserve"> </v>
      </c>
      <c r="AH196" s="445" t="str">
        <f t="shared" si="202"/>
        <v xml:space="preserve"> </v>
      </c>
    </row>
    <row r="197" spans="2:34" ht="26.25" customHeight="1" x14ac:dyDescent="0.2">
      <c r="B197" s="272" t="s">
        <v>186</v>
      </c>
      <c r="C197" s="279"/>
      <c r="D197" s="278"/>
      <c r="E197" s="273" t="str">
        <f>IF(D197&gt;0,E186," ")</f>
        <v xml:space="preserve"> </v>
      </c>
      <c r="F197" s="430"/>
      <c r="G197" s="273" t="str">
        <f>IF(F197&gt;0,G186," ")</f>
        <v xml:space="preserve"> </v>
      </c>
      <c r="H197" s="286" t="str">
        <f t="shared" si="203"/>
        <v xml:space="preserve"> </v>
      </c>
      <c r="I197" s="273" t="str">
        <f t="shared" si="204"/>
        <v xml:space="preserve"> </v>
      </c>
      <c r="J197" s="451" t="str">
        <f t="shared" si="205"/>
        <v xml:space="preserve"> </v>
      </c>
      <c r="K197" s="273" t="str">
        <f t="shared" si="206"/>
        <v xml:space="preserve"> </v>
      </c>
      <c r="L197" s="289" t="str">
        <f t="shared" si="207"/>
        <v xml:space="preserve"> </v>
      </c>
      <c r="M197" s="273" t="str">
        <f t="shared" si="208"/>
        <v xml:space="preserve"> </v>
      </c>
      <c r="N197" s="441" t="str">
        <f t="shared" si="209"/>
        <v xml:space="preserve"> </v>
      </c>
      <c r="O197" s="433" t="str">
        <f t="shared" si="210"/>
        <v xml:space="preserve"> </v>
      </c>
      <c r="P197" s="438" t="str">
        <f t="shared" si="211"/>
        <v xml:space="preserve"> </v>
      </c>
      <c r="Q197" s="433" t="str">
        <f t="shared" si="212"/>
        <v xml:space="preserve"> </v>
      </c>
      <c r="R197" s="435" t="str">
        <f t="shared" si="200"/>
        <v xml:space="preserve"> </v>
      </c>
      <c r="S197" s="487" t="str">
        <f t="shared" si="213"/>
        <v xml:space="preserve"> </v>
      </c>
      <c r="T197" s="397" t="str">
        <f>IF(F197&gt;0.01,T202/F202*F197," ")</f>
        <v xml:space="preserve"> </v>
      </c>
      <c r="U197" s="273" t="str">
        <f t="shared" si="214"/>
        <v xml:space="preserve"> </v>
      </c>
      <c r="V197" s="441" t="str">
        <f t="shared" si="215"/>
        <v xml:space="preserve"> </v>
      </c>
      <c r="W197" s="433" t="str">
        <f t="shared" si="216"/>
        <v xml:space="preserve"> </v>
      </c>
      <c r="X197" s="441" t="str">
        <f t="shared" si="217"/>
        <v xml:space="preserve"> </v>
      </c>
      <c r="Y197" s="433" t="str">
        <f t="shared" si="218"/>
        <v xml:space="preserve"> </v>
      </c>
      <c r="Z197" s="405" t="str">
        <f t="shared" si="219"/>
        <v xml:space="preserve"> </v>
      </c>
      <c r="AA197" s="425" t="str">
        <f t="shared" si="220"/>
        <v xml:space="preserve"> </v>
      </c>
      <c r="AB197" s="298"/>
      <c r="AC197" s="299"/>
      <c r="AD197" s="300"/>
      <c r="AE197" s="410" t="str">
        <f t="shared" si="221"/>
        <v xml:space="preserve"> </v>
      </c>
      <c r="AF197" s="411" t="str">
        <f t="shared" si="201"/>
        <v xml:space="preserve"> </v>
      </c>
      <c r="AH197" s="445" t="str">
        <f t="shared" si="202"/>
        <v xml:space="preserve"> </v>
      </c>
    </row>
    <row r="198" spans="2:34" ht="26.25" customHeight="1" x14ac:dyDescent="0.2">
      <c r="B198" s="272" t="s">
        <v>186</v>
      </c>
      <c r="C198" s="279"/>
      <c r="D198" s="278"/>
      <c r="E198" s="273" t="str">
        <f>IF(D198&gt;0,E186," ")</f>
        <v xml:space="preserve"> </v>
      </c>
      <c r="F198" s="430"/>
      <c r="G198" s="273" t="str">
        <f>IF(F198&gt;0,G186," ")</f>
        <v xml:space="preserve"> </v>
      </c>
      <c r="H198" s="286" t="str">
        <f t="shared" si="203"/>
        <v xml:space="preserve"> </v>
      </c>
      <c r="I198" s="273" t="str">
        <f t="shared" si="204"/>
        <v xml:space="preserve"> </v>
      </c>
      <c r="J198" s="451" t="str">
        <f t="shared" si="205"/>
        <v xml:space="preserve"> </v>
      </c>
      <c r="K198" s="273" t="str">
        <f t="shared" si="206"/>
        <v xml:space="preserve"> </v>
      </c>
      <c r="L198" s="289" t="str">
        <f t="shared" si="207"/>
        <v xml:space="preserve"> </v>
      </c>
      <c r="M198" s="273" t="str">
        <f t="shared" si="208"/>
        <v xml:space="preserve"> </v>
      </c>
      <c r="N198" s="441" t="str">
        <f t="shared" si="209"/>
        <v xml:space="preserve"> </v>
      </c>
      <c r="O198" s="433" t="str">
        <f t="shared" si="210"/>
        <v xml:space="preserve"> </v>
      </c>
      <c r="P198" s="438" t="str">
        <f t="shared" si="211"/>
        <v xml:space="preserve"> </v>
      </c>
      <c r="Q198" s="433" t="str">
        <f t="shared" si="212"/>
        <v xml:space="preserve"> </v>
      </c>
      <c r="R198" s="435" t="str">
        <f t="shared" si="200"/>
        <v xml:space="preserve"> </v>
      </c>
      <c r="S198" s="487" t="str">
        <f t="shared" si="213"/>
        <v xml:space="preserve"> </v>
      </c>
      <c r="T198" s="397" t="str">
        <f>IF(F198&gt;0.01,T202/F202*F198," ")</f>
        <v xml:space="preserve"> </v>
      </c>
      <c r="U198" s="273" t="str">
        <f t="shared" si="214"/>
        <v xml:space="preserve"> </v>
      </c>
      <c r="V198" s="441" t="str">
        <f t="shared" si="215"/>
        <v xml:space="preserve"> </v>
      </c>
      <c r="W198" s="433" t="str">
        <f t="shared" si="216"/>
        <v xml:space="preserve"> </v>
      </c>
      <c r="X198" s="441" t="str">
        <f t="shared" si="217"/>
        <v xml:space="preserve"> </v>
      </c>
      <c r="Y198" s="433" t="str">
        <f t="shared" si="218"/>
        <v xml:space="preserve"> </v>
      </c>
      <c r="Z198" s="405" t="str">
        <f t="shared" si="219"/>
        <v xml:space="preserve"> </v>
      </c>
      <c r="AA198" s="425" t="str">
        <f t="shared" si="220"/>
        <v xml:space="preserve"> </v>
      </c>
      <c r="AB198" s="298"/>
      <c r="AC198" s="299"/>
      <c r="AD198" s="300"/>
      <c r="AE198" s="410" t="str">
        <f t="shared" si="221"/>
        <v xml:space="preserve"> </v>
      </c>
      <c r="AF198" s="411" t="str">
        <f t="shared" si="201"/>
        <v xml:space="preserve"> </v>
      </c>
      <c r="AH198" s="445" t="str">
        <f t="shared" si="202"/>
        <v xml:space="preserve"> </v>
      </c>
    </row>
    <row r="199" spans="2:34" ht="26.25" customHeight="1" x14ac:dyDescent="0.2">
      <c r="B199" s="272" t="s">
        <v>186</v>
      </c>
      <c r="C199" s="279"/>
      <c r="D199" s="278"/>
      <c r="E199" s="273" t="str">
        <f>IF(D199&gt;0,E186," ")</f>
        <v xml:space="preserve"> </v>
      </c>
      <c r="F199" s="430"/>
      <c r="G199" s="273" t="str">
        <f>IF(F199&gt;0,G186," ")</f>
        <v xml:space="preserve"> </v>
      </c>
      <c r="H199" s="286" t="str">
        <f t="shared" si="203"/>
        <v xml:space="preserve"> </v>
      </c>
      <c r="I199" s="273" t="str">
        <f t="shared" si="204"/>
        <v xml:space="preserve"> </v>
      </c>
      <c r="J199" s="451" t="str">
        <f t="shared" si="205"/>
        <v xml:space="preserve"> </v>
      </c>
      <c r="K199" s="273" t="str">
        <f t="shared" si="206"/>
        <v xml:space="preserve"> </v>
      </c>
      <c r="L199" s="289" t="str">
        <f t="shared" si="207"/>
        <v xml:space="preserve"> </v>
      </c>
      <c r="M199" s="273" t="str">
        <f t="shared" si="208"/>
        <v xml:space="preserve"> </v>
      </c>
      <c r="N199" s="441" t="str">
        <f t="shared" si="209"/>
        <v xml:space="preserve"> </v>
      </c>
      <c r="O199" s="433" t="str">
        <f t="shared" si="210"/>
        <v xml:space="preserve"> </v>
      </c>
      <c r="P199" s="438" t="str">
        <f t="shared" si="211"/>
        <v xml:space="preserve"> </v>
      </c>
      <c r="Q199" s="433" t="str">
        <f t="shared" si="212"/>
        <v xml:space="preserve"> </v>
      </c>
      <c r="R199" s="435" t="str">
        <f t="shared" si="200"/>
        <v xml:space="preserve"> </v>
      </c>
      <c r="S199" s="487" t="str">
        <f t="shared" si="213"/>
        <v xml:space="preserve"> </v>
      </c>
      <c r="T199" s="397" t="str">
        <f>IF(F199&gt;0.01,T202/F202*F199," ")</f>
        <v xml:space="preserve"> </v>
      </c>
      <c r="U199" s="273" t="str">
        <f t="shared" si="214"/>
        <v xml:space="preserve"> </v>
      </c>
      <c r="V199" s="441" t="str">
        <f t="shared" si="215"/>
        <v xml:space="preserve"> </v>
      </c>
      <c r="W199" s="433" t="str">
        <f t="shared" si="216"/>
        <v xml:space="preserve"> </v>
      </c>
      <c r="X199" s="441" t="str">
        <f t="shared" si="217"/>
        <v xml:space="preserve"> </v>
      </c>
      <c r="Y199" s="433" t="str">
        <f t="shared" si="218"/>
        <v xml:space="preserve"> </v>
      </c>
      <c r="Z199" s="405" t="str">
        <f t="shared" si="219"/>
        <v xml:space="preserve"> </v>
      </c>
      <c r="AA199" s="425" t="str">
        <f t="shared" si="220"/>
        <v xml:space="preserve"> </v>
      </c>
      <c r="AB199" s="298"/>
      <c r="AC199" s="299"/>
      <c r="AD199" s="300"/>
      <c r="AE199" s="410" t="str">
        <f t="shared" si="221"/>
        <v xml:space="preserve"> </v>
      </c>
      <c r="AF199" s="411" t="str">
        <f t="shared" si="201"/>
        <v xml:space="preserve"> </v>
      </c>
      <c r="AH199" s="445" t="str">
        <f t="shared" si="202"/>
        <v xml:space="preserve"> </v>
      </c>
    </row>
    <row r="200" spans="2:34" ht="26.25" customHeight="1" x14ac:dyDescent="0.2">
      <c r="B200" s="272" t="s">
        <v>186</v>
      </c>
      <c r="C200" s="279"/>
      <c r="D200" s="278"/>
      <c r="E200" s="273" t="str">
        <f>IF(D200&gt;0,E186," ")</f>
        <v xml:space="preserve"> </v>
      </c>
      <c r="F200" s="430"/>
      <c r="G200" s="273" t="str">
        <f>IF(F200&gt;0,G186," ")</f>
        <v xml:space="preserve"> </v>
      </c>
      <c r="H200" s="286" t="str">
        <f t="shared" si="203"/>
        <v xml:space="preserve"> </v>
      </c>
      <c r="I200" s="273" t="str">
        <f t="shared" si="204"/>
        <v xml:space="preserve"> </v>
      </c>
      <c r="J200" s="451" t="str">
        <f t="shared" si="205"/>
        <v xml:space="preserve"> </v>
      </c>
      <c r="K200" s="273" t="str">
        <f t="shared" si="206"/>
        <v xml:space="preserve"> </v>
      </c>
      <c r="L200" s="289" t="str">
        <f t="shared" si="207"/>
        <v xml:space="preserve"> </v>
      </c>
      <c r="M200" s="273" t="str">
        <f t="shared" si="208"/>
        <v xml:space="preserve"> </v>
      </c>
      <c r="N200" s="441" t="str">
        <f t="shared" si="209"/>
        <v xml:space="preserve"> </v>
      </c>
      <c r="O200" s="433" t="str">
        <f t="shared" si="210"/>
        <v xml:space="preserve"> </v>
      </c>
      <c r="P200" s="438" t="str">
        <f t="shared" si="211"/>
        <v xml:space="preserve"> </v>
      </c>
      <c r="Q200" s="433" t="str">
        <f t="shared" si="212"/>
        <v xml:space="preserve"> </v>
      </c>
      <c r="R200" s="435" t="str">
        <f t="shared" si="200"/>
        <v xml:space="preserve"> </v>
      </c>
      <c r="S200" s="487" t="str">
        <f t="shared" si="213"/>
        <v xml:space="preserve"> </v>
      </c>
      <c r="T200" s="397" t="str">
        <f>IF(F200&gt;0.01,T202/F202*F200," ")</f>
        <v xml:space="preserve"> </v>
      </c>
      <c r="U200" s="273" t="str">
        <f t="shared" si="214"/>
        <v xml:space="preserve"> </v>
      </c>
      <c r="V200" s="441" t="str">
        <f t="shared" si="215"/>
        <v xml:space="preserve"> </v>
      </c>
      <c r="W200" s="433" t="str">
        <f t="shared" si="216"/>
        <v xml:space="preserve"> </v>
      </c>
      <c r="X200" s="441" t="str">
        <f t="shared" si="217"/>
        <v xml:space="preserve"> </v>
      </c>
      <c r="Y200" s="433" t="str">
        <f t="shared" si="218"/>
        <v xml:space="preserve"> </v>
      </c>
      <c r="Z200" s="405" t="str">
        <f t="shared" si="219"/>
        <v xml:space="preserve"> </v>
      </c>
      <c r="AA200" s="425" t="str">
        <f t="shared" si="220"/>
        <v xml:space="preserve"> </v>
      </c>
      <c r="AB200" s="298"/>
      <c r="AC200" s="299"/>
      <c r="AD200" s="300"/>
      <c r="AE200" s="410" t="str">
        <f t="shared" si="221"/>
        <v xml:space="preserve"> </v>
      </c>
      <c r="AF200" s="411" t="str">
        <f t="shared" si="201"/>
        <v xml:space="preserve"> </v>
      </c>
      <c r="AH200" s="445" t="str">
        <f t="shared" si="202"/>
        <v xml:space="preserve"> </v>
      </c>
    </row>
    <row r="201" spans="2:34" ht="26.25" customHeight="1" x14ac:dyDescent="0.2">
      <c r="B201" s="274" t="s">
        <v>186</v>
      </c>
      <c r="C201" s="452"/>
      <c r="D201" s="453"/>
      <c r="E201" s="273" t="str">
        <f>IF(D201&gt;0,E186," ")</f>
        <v xml:space="preserve"> </v>
      </c>
      <c r="F201" s="431"/>
      <c r="G201" s="273" t="str">
        <f>IF(F201&gt;0,G186," ")</f>
        <v xml:space="preserve"> </v>
      </c>
      <c r="H201" s="286" t="str">
        <f t="shared" si="203"/>
        <v xml:space="preserve"> </v>
      </c>
      <c r="I201" s="273" t="str">
        <f t="shared" si="204"/>
        <v xml:space="preserve"> </v>
      </c>
      <c r="J201" s="451" t="str">
        <f t="shared" si="205"/>
        <v xml:space="preserve"> </v>
      </c>
      <c r="K201" s="273" t="str">
        <f t="shared" si="206"/>
        <v xml:space="preserve"> </v>
      </c>
      <c r="L201" s="289" t="str">
        <f t="shared" si="207"/>
        <v xml:space="preserve"> </v>
      </c>
      <c r="M201" s="273" t="str">
        <f t="shared" si="208"/>
        <v xml:space="preserve"> </v>
      </c>
      <c r="N201" s="441" t="str">
        <f t="shared" si="209"/>
        <v xml:space="preserve"> </v>
      </c>
      <c r="O201" s="433" t="str">
        <f t="shared" si="210"/>
        <v xml:space="preserve"> </v>
      </c>
      <c r="P201" s="438" t="str">
        <f t="shared" si="211"/>
        <v xml:space="preserve"> </v>
      </c>
      <c r="Q201" s="433" t="str">
        <f t="shared" si="212"/>
        <v xml:space="preserve"> </v>
      </c>
      <c r="R201" s="435" t="str">
        <f t="shared" si="200"/>
        <v xml:space="preserve"> </v>
      </c>
      <c r="S201" s="487" t="str">
        <f t="shared" si="213"/>
        <v xml:space="preserve"> </v>
      </c>
      <c r="T201" s="397" t="str">
        <f>IF(F201&gt;0.01,T202/F202*F201," ")</f>
        <v xml:space="preserve"> </v>
      </c>
      <c r="U201" s="273" t="str">
        <f t="shared" si="214"/>
        <v xml:space="preserve"> </v>
      </c>
      <c r="V201" s="441" t="str">
        <f t="shared" si="215"/>
        <v xml:space="preserve"> </v>
      </c>
      <c r="W201" s="433" t="str">
        <f t="shared" si="216"/>
        <v xml:space="preserve"> </v>
      </c>
      <c r="X201" s="441" t="str">
        <f t="shared" si="217"/>
        <v xml:space="preserve"> </v>
      </c>
      <c r="Y201" s="433" t="str">
        <f t="shared" si="218"/>
        <v xml:space="preserve"> </v>
      </c>
      <c r="Z201" s="405" t="str">
        <f t="shared" si="219"/>
        <v xml:space="preserve"> </v>
      </c>
      <c r="AA201" s="425" t="str">
        <f t="shared" si="220"/>
        <v xml:space="preserve"> </v>
      </c>
      <c r="AB201" s="301"/>
      <c r="AC201" s="302"/>
      <c r="AD201" s="303"/>
      <c r="AE201" s="412" t="str">
        <f t="shared" si="221"/>
        <v xml:space="preserve"> </v>
      </c>
      <c r="AF201" s="413" t="str">
        <f t="shared" si="201"/>
        <v xml:space="preserve"> </v>
      </c>
      <c r="AH201" s="445" t="str">
        <f t="shared" si="202"/>
        <v xml:space="preserve"> </v>
      </c>
    </row>
    <row r="202" spans="2:34" ht="26.25" customHeight="1" x14ac:dyDescent="0.2">
      <c r="B202" s="865" t="s">
        <v>231</v>
      </c>
      <c r="C202" s="866"/>
      <c r="D202" s="454">
        <f>SUM(D186:D201)</f>
        <v>0</v>
      </c>
      <c r="E202" s="258" t="s">
        <v>187</v>
      </c>
      <c r="F202" s="442">
        <f>SUM(F186:F201)</f>
        <v>0</v>
      </c>
      <c r="G202" s="434" t="s">
        <v>197</v>
      </c>
      <c r="H202" s="446" t="str">
        <f>IF(F202&gt;0,J202/(AH202)," ")</f>
        <v xml:space="preserve"> </v>
      </c>
      <c r="I202" s="260" t="s">
        <v>189</v>
      </c>
      <c r="J202" s="443">
        <f>SUM(J186:J201)</f>
        <v>0</v>
      </c>
      <c r="K202" s="259" t="s">
        <v>190</v>
      </c>
      <c r="L202" s="396" t="str">
        <f>IF(F202&gt;0,N202/J202," ")</f>
        <v xml:space="preserve"> </v>
      </c>
      <c r="M202" s="259" t="s">
        <v>132</v>
      </c>
      <c r="N202" s="443">
        <f>SUM(N186:N201)</f>
        <v>0</v>
      </c>
      <c r="O202" s="434" t="s">
        <v>191</v>
      </c>
      <c r="P202" s="439" t="str">
        <f>IF(F202&gt;0,7.43/L202," ")</f>
        <v xml:space="preserve"> </v>
      </c>
      <c r="Q202" s="434" t="s">
        <v>192</v>
      </c>
      <c r="R202" s="436" t="str">
        <f t="shared" ref="R202" si="222">IF(F202&gt;0,P202/H202," ")</f>
        <v xml:space="preserve"> </v>
      </c>
      <c r="S202" s="492" t="s">
        <v>232</v>
      </c>
      <c r="T202" s="393">
        <f>U184</f>
        <v>0</v>
      </c>
      <c r="U202" s="259" t="s">
        <v>193</v>
      </c>
      <c r="V202" s="442" t="str">
        <f t="shared" ref="V202" si="223">IF(D202&gt;0,J202/D202," ")</f>
        <v xml:space="preserve"> </v>
      </c>
      <c r="W202" s="434" t="s">
        <v>194</v>
      </c>
      <c r="X202" s="442" t="str">
        <f t="shared" ref="X202" si="224">IF(D202&gt;0,N202/D202," ")</f>
        <v xml:space="preserve"> </v>
      </c>
      <c r="Y202" s="434" t="s">
        <v>195</v>
      </c>
      <c r="Z202" s="407" t="str">
        <f>IF(U184&gt;0,U184/D202," ")</f>
        <v xml:space="preserve"> </v>
      </c>
      <c r="AA202" s="261" t="s">
        <v>81</v>
      </c>
      <c r="AB202" s="416"/>
      <c r="AC202" s="417"/>
      <c r="AD202" s="417"/>
      <c r="AE202" s="414">
        <f>SUM(AE186:AE201)</f>
        <v>0</v>
      </c>
      <c r="AF202" s="415" t="str">
        <f>IF(D202&gt;0,AE202/D202," ")</f>
        <v xml:space="preserve"> </v>
      </c>
      <c r="AH202" s="444">
        <f>SUM(AH186:AH201)</f>
        <v>0</v>
      </c>
    </row>
    <row r="203" spans="2:34" ht="4.5" customHeight="1" thickBot="1" x14ac:dyDescent="0.25">
      <c r="B203" s="262"/>
      <c r="C203" s="263"/>
      <c r="D203" s="263"/>
      <c r="E203" s="263"/>
      <c r="F203" s="263"/>
      <c r="G203" s="263"/>
      <c r="H203" s="263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488"/>
      <c r="T203" s="264"/>
      <c r="U203" s="264"/>
      <c r="V203" s="264"/>
      <c r="W203" s="264"/>
      <c r="X203" s="264"/>
      <c r="Y203" s="264"/>
      <c r="Z203" s="264"/>
      <c r="AA203" s="265"/>
      <c r="AB203" s="263"/>
      <c r="AC203" s="266"/>
      <c r="AD203" s="266"/>
      <c r="AE203" s="266"/>
      <c r="AF203" s="266"/>
    </row>
    <row r="204" spans="2:34" ht="21" customHeight="1" thickBot="1" x14ac:dyDescent="0.25">
      <c r="B204" s="863" t="s">
        <v>229</v>
      </c>
      <c r="C204" s="864"/>
      <c r="D204" s="864"/>
      <c r="E204" s="864"/>
      <c r="F204" s="864"/>
      <c r="G204" s="864"/>
      <c r="H204" s="455"/>
      <c r="I204" s="456" t="s">
        <v>189</v>
      </c>
      <c r="J204" s="485" t="str">
        <f>IF(H204&gt;0,T204*P204," ")</f>
        <v xml:space="preserve"> </v>
      </c>
      <c r="K204" s="457" t="s">
        <v>190</v>
      </c>
      <c r="L204" s="458"/>
      <c r="M204" s="457" t="s">
        <v>132</v>
      </c>
      <c r="N204" s="485" t="str">
        <f>IF(L204&gt;0,L204*J204," ")</f>
        <v xml:space="preserve"> </v>
      </c>
      <c r="O204" s="459" t="s">
        <v>191</v>
      </c>
      <c r="P204" s="460" t="str">
        <f>IF(H204&gt;0,7.43/L204," ")</f>
        <v xml:space="preserve"> </v>
      </c>
      <c r="Q204" s="459" t="s">
        <v>192</v>
      </c>
      <c r="R204" s="461" t="str">
        <f>IF(H204&gt;0,P204/H204," ")</f>
        <v xml:space="preserve"> </v>
      </c>
      <c r="S204" s="491" t="s">
        <v>232</v>
      </c>
      <c r="T204" s="462"/>
      <c r="U204" s="459" t="s">
        <v>193</v>
      </c>
      <c r="V204" s="463" t="str">
        <f>IF(H204&gt;0,J204/D202," ")</f>
        <v xml:space="preserve"> </v>
      </c>
      <c r="W204" s="457" t="s">
        <v>194</v>
      </c>
      <c r="X204" s="464" t="str">
        <f>IF(T204&gt;0,N204/D202," ")</f>
        <v xml:space="preserve"> </v>
      </c>
      <c r="Y204" s="459" t="s">
        <v>195</v>
      </c>
      <c r="Z204" s="486" t="str">
        <f>IF(T204&gt;0,T204/D202," ")</f>
        <v xml:space="preserve"> </v>
      </c>
      <c r="AA204" s="465" t="s">
        <v>81</v>
      </c>
      <c r="AB204" s="250"/>
      <c r="AC204" s="266"/>
      <c r="AD204" s="266"/>
      <c r="AE204" s="266"/>
      <c r="AF204" s="266"/>
    </row>
    <row r="205" spans="2:34" ht="10.5" customHeight="1" thickBot="1" x14ac:dyDescent="0.25">
      <c r="B205" s="244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51"/>
      <c r="Y205" s="252"/>
      <c r="Z205" s="245"/>
      <c r="AA205" s="245"/>
      <c r="AB205" s="857" t="s">
        <v>176</v>
      </c>
      <c r="AC205" s="858"/>
      <c r="AD205" s="858"/>
      <c r="AE205" s="858"/>
      <c r="AF205" s="859"/>
    </row>
    <row r="206" spans="2:34" ht="18.75" customHeight="1" thickBot="1" x14ac:dyDescent="0.25">
      <c r="B206" s="873"/>
      <c r="C206" s="874"/>
      <c r="D206" s="874"/>
      <c r="E206" s="874"/>
      <c r="F206" s="867" t="s">
        <v>227</v>
      </c>
      <c r="G206" s="867"/>
      <c r="H206" s="868"/>
      <c r="I206" s="869"/>
      <c r="J206" s="875" t="s">
        <v>178</v>
      </c>
      <c r="K206" s="867"/>
      <c r="L206" s="874" t="s">
        <v>226</v>
      </c>
      <c r="M206" s="874"/>
      <c r="N206" s="874"/>
      <c r="O206" s="870" t="s">
        <v>228</v>
      </c>
      <c r="P206" s="871"/>
      <c r="Q206" s="871"/>
      <c r="R206" s="871"/>
      <c r="S206" s="871"/>
      <c r="T206" s="871"/>
      <c r="U206" s="872"/>
      <c r="V206" s="872"/>
      <c r="W206" s="493" t="s">
        <v>193</v>
      </c>
      <c r="X206" s="867" t="s">
        <v>181</v>
      </c>
      <c r="Y206" s="867"/>
      <c r="Z206" s="867"/>
      <c r="AA206" s="494"/>
      <c r="AB206" s="293"/>
      <c r="AC206" s="854" t="s">
        <v>182</v>
      </c>
      <c r="AD206" s="854" t="s">
        <v>183</v>
      </c>
      <c r="AE206" s="854" t="s">
        <v>184</v>
      </c>
      <c r="AF206" s="854" t="s">
        <v>185</v>
      </c>
    </row>
    <row r="207" spans="2:34" ht="3.75" customHeight="1" thickBot="1" x14ac:dyDescent="0.25">
      <c r="B207" s="495"/>
      <c r="C207" s="496"/>
      <c r="D207" s="496"/>
      <c r="E207" s="496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6"/>
      <c r="Z207" s="496"/>
      <c r="AA207" s="497"/>
      <c r="AB207" s="294"/>
      <c r="AC207" s="855"/>
      <c r="AD207" s="855"/>
      <c r="AE207" s="855"/>
      <c r="AF207" s="855"/>
    </row>
    <row r="208" spans="2:34" ht="26.25" customHeight="1" x14ac:dyDescent="0.2">
      <c r="B208" s="267" t="s">
        <v>186</v>
      </c>
      <c r="C208" s="275"/>
      <c r="D208" s="276"/>
      <c r="E208" s="268" t="s">
        <v>187</v>
      </c>
      <c r="F208" s="429"/>
      <c r="G208" s="269" t="s">
        <v>197</v>
      </c>
      <c r="H208" s="285"/>
      <c r="I208" s="270" t="s">
        <v>189</v>
      </c>
      <c r="J208" s="451" t="str">
        <f>IF(F208&gt;0,T208*P208," ")</f>
        <v xml:space="preserve"> </v>
      </c>
      <c r="K208" s="269" t="s">
        <v>190</v>
      </c>
      <c r="L208" s="288"/>
      <c r="M208" s="269" t="s">
        <v>132</v>
      </c>
      <c r="N208" s="440" t="str">
        <f>IF(F208&gt;0,J208*L208," ")</f>
        <v xml:space="preserve"> </v>
      </c>
      <c r="O208" s="432" t="s">
        <v>191</v>
      </c>
      <c r="P208" s="437" t="str">
        <f>IF(L208&gt;0,7.43/L208," ")</f>
        <v xml:space="preserve"> </v>
      </c>
      <c r="Q208" s="432" t="s">
        <v>192</v>
      </c>
      <c r="R208" s="489" t="str">
        <f>IF(F208&gt;0,T208/F208," ")</f>
        <v xml:space="preserve"> </v>
      </c>
      <c r="S208" s="490" t="s">
        <v>232</v>
      </c>
      <c r="T208" s="397" t="str">
        <f>IF(F208&gt;0.01,T224/F224*F208," ")</f>
        <v xml:space="preserve"> </v>
      </c>
      <c r="U208" s="269" t="s">
        <v>193</v>
      </c>
      <c r="V208" s="440" t="str">
        <f>IF(F208&gt;0,J208/D208," ")</f>
        <v xml:space="preserve"> </v>
      </c>
      <c r="W208" s="432" t="s">
        <v>194</v>
      </c>
      <c r="X208" s="440" t="str">
        <f>IF(L208&gt;0,N208/D208," ")</f>
        <v xml:space="preserve"> </v>
      </c>
      <c r="Y208" s="432" t="s">
        <v>195</v>
      </c>
      <c r="Z208" s="404" t="str">
        <f>IF(L208&gt;0,X208/7.43," ")</f>
        <v xml:space="preserve"> </v>
      </c>
      <c r="AA208" s="271" t="s">
        <v>81</v>
      </c>
      <c r="AB208" s="295"/>
      <c r="AC208" s="296"/>
      <c r="AD208" s="297"/>
      <c r="AE208" s="409" t="str">
        <f>IF(AD208&gt;0,AD208-AC208," ")</f>
        <v xml:space="preserve"> </v>
      </c>
      <c r="AF208" s="418" t="str">
        <f>IF(AD208&gt;0,AE208/D208," ")</f>
        <v xml:space="preserve"> </v>
      </c>
      <c r="AH208" s="445" t="str">
        <f>IF(F208&gt;0,J208/H208," ")</f>
        <v xml:space="preserve"> </v>
      </c>
    </row>
    <row r="209" spans="2:34" ht="26.25" customHeight="1" x14ac:dyDescent="0.2">
      <c r="B209" s="272" t="s">
        <v>186</v>
      </c>
      <c r="C209" s="277"/>
      <c r="D209" s="278"/>
      <c r="E209" s="273" t="str">
        <f>IF(D209&gt;0,E208," ")</f>
        <v xml:space="preserve"> </v>
      </c>
      <c r="F209" s="430"/>
      <c r="G209" s="273" t="str">
        <f>IF(F209&gt;0,G208," ")</f>
        <v xml:space="preserve"> </v>
      </c>
      <c r="H209" s="286" t="str">
        <f>IF(F209&gt;0,H208," ")</f>
        <v xml:space="preserve"> </v>
      </c>
      <c r="I209" s="273" t="str">
        <f>IF(F209&gt;0,I208," ")</f>
        <v xml:space="preserve"> </v>
      </c>
      <c r="J209" s="451" t="str">
        <f>IF(F209&gt;0,T209*P209," ")</f>
        <v xml:space="preserve"> </v>
      </c>
      <c r="K209" s="273" t="str">
        <f>IF(F209&gt;0,K208," ")</f>
        <v xml:space="preserve"> </v>
      </c>
      <c r="L209" s="289" t="str">
        <f>IF(F209&gt;0,L208," ")</f>
        <v xml:space="preserve"> </v>
      </c>
      <c r="M209" s="273" t="str">
        <f>IF(F209&gt;0,M208," ")</f>
        <v xml:space="preserve"> </v>
      </c>
      <c r="N209" s="441" t="str">
        <f>IF(F209&gt;0,J209*L209," ")</f>
        <v xml:space="preserve"> </v>
      </c>
      <c r="O209" s="433" t="str">
        <f>IF(F209&gt;0,O208," ")</f>
        <v xml:space="preserve"> </v>
      </c>
      <c r="P209" s="438" t="str">
        <f>IF(F209&gt;0,7.43/L209," ")</f>
        <v xml:space="preserve"> </v>
      </c>
      <c r="Q209" s="433" t="str">
        <f>IF(F209&gt;0,Q208," ")</f>
        <v xml:space="preserve"> </v>
      </c>
      <c r="R209" s="435" t="str">
        <f t="shared" ref="R209:R223" si="225">IF(F209&gt;0,T209/F209," ")</f>
        <v xml:space="preserve"> </v>
      </c>
      <c r="S209" s="487" t="str">
        <f>IF(F209&gt;0,S208," ")</f>
        <v xml:space="preserve"> </v>
      </c>
      <c r="T209" s="397" t="str">
        <f>IF(F209&gt;0.01,T224/F224*F209," ")</f>
        <v xml:space="preserve"> </v>
      </c>
      <c r="U209" s="273" t="str">
        <f>IF(F209&gt;0,U208," ")</f>
        <v xml:space="preserve"> </v>
      </c>
      <c r="V209" s="441" t="str">
        <f>IF(F209&gt;0,J209/D209," ")</f>
        <v xml:space="preserve"> </v>
      </c>
      <c r="W209" s="433" t="str">
        <f>IF(F209&gt;0,W208," ")</f>
        <v xml:space="preserve"> </v>
      </c>
      <c r="X209" s="441" t="str">
        <f>IF(F209&gt;0,N209/D209," ")</f>
        <v xml:space="preserve"> </v>
      </c>
      <c r="Y209" s="433" t="str">
        <f>IF(F209&gt;0,Y208," ")</f>
        <v xml:space="preserve"> </v>
      </c>
      <c r="Z209" s="405" t="str">
        <f>IF(F209&gt;0,X209/7.43," ")</f>
        <v xml:space="preserve"> </v>
      </c>
      <c r="AA209" s="425" t="str">
        <f>IF(F209&gt;0,AA208," ")</f>
        <v xml:space="preserve"> </v>
      </c>
      <c r="AB209" s="298"/>
      <c r="AC209" s="299"/>
      <c r="AD209" s="300"/>
      <c r="AE209" s="410" t="str">
        <f>IF(AD209&gt;0,AD209-AC209," ")</f>
        <v xml:space="preserve"> </v>
      </c>
      <c r="AF209" s="411" t="str">
        <f t="shared" ref="AF209:AF223" si="226">IF(AD209&gt;0,AE209/D209," ")</f>
        <v xml:space="preserve"> </v>
      </c>
      <c r="AH209" s="445" t="str">
        <f t="shared" ref="AH209:AH223" si="227">IF(F209&gt;0,J209/H209," ")</f>
        <v xml:space="preserve"> </v>
      </c>
    </row>
    <row r="210" spans="2:34" ht="26.25" customHeight="1" x14ac:dyDescent="0.2">
      <c r="B210" s="272" t="s">
        <v>186</v>
      </c>
      <c r="C210" s="279"/>
      <c r="D210" s="278"/>
      <c r="E210" s="273" t="str">
        <f>IF(D210&gt;0,E208," ")</f>
        <v xml:space="preserve"> </v>
      </c>
      <c r="F210" s="430"/>
      <c r="G210" s="273" t="str">
        <f>IF(F210&gt;0,G208," ")</f>
        <v xml:space="preserve"> </v>
      </c>
      <c r="H210" s="286" t="str">
        <f t="shared" ref="H210:H223" si="228">IF(F210&gt;0,H209," ")</f>
        <v xml:space="preserve"> </v>
      </c>
      <c r="I210" s="273" t="str">
        <f t="shared" ref="I210:I223" si="229">IF(F210&gt;0,I209," ")</f>
        <v xml:space="preserve"> </v>
      </c>
      <c r="J210" s="451" t="str">
        <f t="shared" ref="J210:J223" si="230">IF(F210&gt;0,T210*P210," ")</f>
        <v xml:space="preserve"> </v>
      </c>
      <c r="K210" s="273" t="str">
        <f t="shared" ref="K210:K223" si="231">IF(F210&gt;0,K209," ")</f>
        <v xml:space="preserve"> </v>
      </c>
      <c r="L210" s="289" t="str">
        <f t="shared" ref="L210:L223" si="232">IF(F210&gt;0,L209," ")</f>
        <v xml:space="preserve"> </v>
      </c>
      <c r="M210" s="273" t="str">
        <f t="shared" ref="M210:M223" si="233">IF(F210&gt;0,M209," ")</f>
        <v xml:space="preserve"> </v>
      </c>
      <c r="N210" s="441" t="str">
        <f t="shared" ref="N210:N223" si="234">IF(F210&gt;0,J210*L210," ")</f>
        <v xml:space="preserve"> </v>
      </c>
      <c r="O210" s="433" t="str">
        <f t="shared" ref="O210:O223" si="235">IF(F210&gt;0,O209," ")</f>
        <v xml:space="preserve"> </v>
      </c>
      <c r="P210" s="438" t="str">
        <f t="shared" ref="P210:P223" si="236">IF(F210&gt;0,7.43/L210," ")</f>
        <v xml:space="preserve"> </v>
      </c>
      <c r="Q210" s="433" t="str">
        <f t="shared" ref="Q210:Q223" si="237">IF(F210&gt;0,Q209," ")</f>
        <v xml:space="preserve"> </v>
      </c>
      <c r="R210" s="435" t="str">
        <f t="shared" si="225"/>
        <v xml:space="preserve"> </v>
      </c>
      <c r="S210" s="487" t="str">
        <f t="shared" ref="S210:S223" si="238">IF(F210&gt;0,S209," ")</f>
        <v xml:space="preserve"> </v>
      </c>
      <c r="T210" s="397" t="str">
        <f>IF(F210&gt;0.01,T224/F224*F210," ")</f>
        <v xml:space="preserve"> </v>
      </c>
      <c r="U210" s="273" t="str">
        <f t="shared" ref="U210:U223" si="239">IF(F210&gt;0,U209," ")</f>
        <v xml:space="preserve"> </v>
      </c>
      <c r="V210" s="441" t="str">
        <f t="shared" ref="V210:V223" si="240">IF(F210&gt;0,J210/D210," ")</f>
        <v xml:space="preserve"> </v>
      </c>
      <c r="W210" s="433" t="str">
        <f t="shared" ref="W210:W223" si="241">IF(F210&gt;0,W209," ")</f>
        <v xml:space="preserve"> </v>
      </c>
      <c r="X210" s="441" t="str">
        <f t="shared" ref="X210:X223" si="242">IF(F210&gt;0,N210/D210," ")</f>
        <v xml:space="preserve"> </v>
      </c>
      <c r="Y210" s="433" t="str">
        <f t="shared" ref="Y210:Y223" si="243">IF(F210&gt;0,Y209," ")</f>
        <v xml:space="preserve"> </v>
      </c>
      <c r="Z210" s="405" t="str">
        <f t="shared" ref="Z210:Z223" si="244">IF(F210&gt;0,X210/7.43," ")</f>
        <v xml:space="preserve"> </v>
      </c>
      <c r="AA210" s="425" t="str">
        <f t="shared" ref="AA210:AA223" si="245">IF(F210&gt;0,AA209," ")</f>
        <v xml:space="preserve"> </v>
      </c>
      <c r="AB210" s="298"/>
      <c r="AC210" s="299"/>
      <c r="AD210" s="300"/>
      <c r="AE210" s="410" t="str">
        <f t="shared" ref="AE210:AE223" si="246">IF(AD210&gt;0,AD210-AC210," ")</f>
        <v xml:space="preserve"> </v>
      </c>
      <c r="AF210" s="411" t="str">
        <f t="shared" si="226"/>
        <v xml:space="preserve"> </v>
      </c>
      <c r="AH210" s="445" t="str">
        <f t="shared" si="227"/>
        <v xml:space="preserve"> </v>
      </c>
    </row>
    <row r="211" spans="2:34" ht="26.25" customHeight="1" x14ac:dyDescent="0.2">
      <c r="B211" s="272" t="s">
        <v>186</v>
      </c>
      <c r="C211" s="279"/>
      <c r="D211" s="278"/>
      <c r="E211" s="273" t="str">
        <f>IF(D211&gt;0,E208," ")</f>
        <v xml:space="preserve"> </v>
      </c>
      <c r="F211" s="430"/>
      <c r="G211" s="273" t="str">
        <f>IF(F211&gt;0,G208," ")</f>
        <v xml:space="preserve"> </v>
      </c>
      <c r="H211" s="286" t="str">
        <f t="shared" si="228"/>
        <v xml:space="preserve"> </v>
      </c>
      <c r="I211" s="273" t="str">
        <f t="shared" si="229"/>
        <v xml:space="preserve"> </v>
      </c>
      <c r="J211" s="451" t="str">
        <f t="shared" si="230"/>
        <v xml:space="preserve"> </v>
      </c>
      <c r="K211" s="273" t="str">
        <f t="shared" si="231"/>
        <v xml:space="preserve"> </v>
      </c>
      <c r="L211" s="289" t="str">
        <f t="shared" si="232"/>
        <v xml:space="preserve"> </v>
      </c>
      <c r="M211" s="273" t="str">
        <f t="shared" si="233"/>
        <v xml:space="preserve"> </v>
      </c>
      <c r="N211" s="441" t="str">
        <f t="shared" si="234"/>
        <v xml:space="preserve"> </v>
      </c>
      <c r="O211" s="433" t="str">
        <f t="shared" si="235"/>
        <v xml:space="preserve"> </v>
      </c>
      <c r="P211" s="438" t="str">
        <f t="shared" si="236"/>
        <v xml:space="preserve"> </v>
      </c>
      <c r="Q211" s="433" t="str">
        <f t="shared" si="237"/>
        <v xml:space="preserve"> </v>
      </c>
      <c r="R211" s="435" t="str">
        <f t="shared" si="225"/>
        <v xml:space="preserve"> </v>
      </c>
      <c r="S211" s="487" t="str">
        <f t="shared" si="238"/>
        <v xml:space="preserve"> </v>
      </c>
      <c r="T211" s="397" t="str">
        <f>IF(F211&gt;0.01,T224/F224*F211," ")</f>
        <v xml:space="preserve"> </v>
      </c>
      <c r="U211" s="273" t="str">
        <f t="shared" si="239"/>
        <v xml:space="preserve"> </v>
      </c>
      <c r="V211" s="441" t="str">
        <f t="shared" si="240"/>
        <v xml:space="preserve"> </v>
      </c>
      <c r="W211" s="433" t="str">
        <f t="shared" si="241"/>
        <v xml:space="preserve"> </v>
      </c>
      <c r="X211" s="441" t="str">
        <f t="shared" si="242"/>
        <v xml:space="preserve"> </v>
      </c>
      <c r="Y211" s="433" t="str">
        <f t="shared" si="243"/>
        <v xml:space="preserve"> </v>
      </c>
      <c r="Z211" s="405" t="str">
        <f t="shared" si="244"/>
        <v xml:space="preserve"> </v>
      </c>
      <c r="AA211" s="425" t="str">
        <f t="shared" si="245"/>
        <v xml:space="preserve"> </v>
      </c>
      <c r="AB211" s="298"/>
      <c r="AC211" s="299"/>
      <c r="AD211" s="300"/>
      <c r="AE211" s="410" t="str">
        <f t="shared" si="246"/>
        <v xml:space="preserve"> </v>
      </c>
      <c r="AF211" s="411" t="str">
        <f t="shared" si="226"/>
        <v xml:space="preserve"> </v>
      </c>
      <c r="AH211" s="445" t="str">
        <f t="shared" si="227"/>
        <v xml:space="preserve"> </v>
      </c>
    </row>
    <row r="212" spans="2:34" ht="26.25" customHeight="1" x14ac:dyDescent="0.2">
      <c r="B212" s="272" t="s">
        <v>186</v>
      </c>
      <c r="C212" s="277"/>
      <c r="D212" s="278"/>
      <c r="E212" s="273" t="str">
        <f>IF(D212&gt;0,E208," ")</f>
        <v xml:space="preserve"> </v>
      </c>
      <c r="F212" s="430"/>
      <c r="G212" s="273" t="str">
        <f>IF(F212&gt;0,G208," ")</f>
        <v xml:space="preserve"> </v>
      </c>
      <c r="H212" s="286" t="str">
        <f t="shared" si="228"/>
        <v xml:space="preserve"> </v>
      </c>
      <c r="I212" s="273" t="str">
        <f t="shared" si="229"/>
        <v xml:space="preserve"> </v>
      </c>
      <c r="J212" s="451" t="str">
        <f t="shared" si="230"/>
        <v xml:space="preserve"> </v>
      </c>
      <c r="K212" s="273" t="str">
        <f t="shared" si="231"/>
        <v xml:space="preserve"> </v>
      </c>
      <c r="L212" s="289" t="str">
        <f t="shared" si="232"/>
        <v xml:space="preserve"> </v>
      </c>
      <c r="M212" s="273" t="str">
        <f t="shared" si="233"/>
        <v xml:space="preserve"> </v>
      </c>
      <c r="N212" s="441" t="str">
        <f t="shared" si="234"/>
        <v xml:space="preserve"> </v>
      </c>
      <c r="O212" s="433" t="str">
        <f t="shared" si="235"/>
        <v xml:space="preserve"> </v>
      </c>
      <c r="P212" s="438" t="str">
        <f t="shared" si="236"/>
        <v xml:space="preserve"> </v>
      </c>
      <c r="Q212" s="433" t="str">
        <f t="shared" si="237"/>
        <v xml:space="preserve"> </v>
      </c>
      <c r="R212" s="435" t="str">
        <f t="shared" si="225"/>
        <v xml:space="preserve"> </v>
      </c>
      <c r="S212" s="487" t="str">
        <f t="shared" si="238"/>
        <v xml:space="preserve"> </v>
      </c>
      <c r="T212" s="397" t="str">
        <f>IF(F212&gt;0.01,T224/F224*F212," ")</f>
        <v xml:space="preserve"> </v>
      </c>
      <c r="U212" s="273" t="str">
        <f t="shared" si="239"/>
        <v xml:space="preserve"> </v>
      </c>
      <c r="V212" s="441" t="str">
        <f t="shared" si="240"/>
        <v xml:space="preserve"> </v>
      </c>
      <c r="W212" s="433" t="str">
        <f t="shared" si="241"/>
        <v xml:space="preserve"> </v>
      </c>
      <c r="X212" s="441" t="str">
        <f t="shared" si="242"/>
        <v xml:space="preserve"> </v>
      </c>
      <c r="Y212" s="433" t="str">
        <f t="shared" si="243"/>
        <v xml:space="preserve"> </v>
      </c>
      <c r="Z212" s="405" t="str">
        <f t="shared" si="244"/>
        <v xml:space="preserve"> </v>
      </c>
      <c r="AA212" s="425" t="str">
        <f t="shared" si="245"/>
        <v xml:space="preserve"> </v>
      </c>
      <c r="AB212" s="298"/>
      <c r="AC212" s="299"/>
      <c r="AD212" s="300"/>
      <c r="AE212" s="410" t="str">
        <f t="shared" si="246"/>
        <v xml:space="preserve"> </v>
      </c>
      <c r="AF212" s="411" t="str">
        <f t="shared" si="226"/>
        <v xml:space="preserve"> </v>
      </c>
      <c r="AH212" s="445" t="str">
        <f t="shared" si="227"/>
        <v xml:space="preserve"> </v>
      </c>
    </row>
    <row r="213" spans="2:34" ht="26.25" customHeight="1" x14ac:dyDescent="0.2">
      <c r="B213" s="272" t="s">
        <v>186</v>
      </c>
      <c r="C213" s="279"/>
      <c r="D213" s="278"/>
      <c r="E213" s="273" t="str">
        <f>IF(D213&gt;0,E208," ")</f>
        <v xml:space="preserve"> </v>
      </c>
      <c r="F213" s="430"/>
      <c r="G213" s="273" t="str">
        <f>IF(F213&gt;0,G208," ")</f>
        <v xml:space="preserve"> </v>
      </c>
      <c r="H213" s="286" t="str">
        <f t="shared" si="228"/>
        <v xml:space="preserve"> </v>
      </c>
      <c r="I213" s="273" t="str">
        <f t="shared" si="229"/>
        <v xml:space="preserve"> </v>
      </c>
      <c r="J213" s="451" t="str">
        <f t="shared" si="230"/>
        <v xml:space="preserve"> </v>
      </c>
      <c r="K213" s="273" t="str">
        <f t="shared" si="231"/>
        <v xml:space="preserve"> </v>
      </c>
      <c r="L213" s="289" t="str">
        <f t="shared" si="232"/>
        <v xml:space="preserve"> </v>
      </c>
      <c r="M213" s="273" t="str">
        <f t="shared" si="233"/>
        <v xml:space="preserve"> </v>
      </c>
      <c r="N213" s="441" t="str">
        <f t="shared" si="234"/>
        <v xml:space="preserve"> </v>
      </c>
      <c r="O213" s="433" t="str">
        <f t="shared" si="235"/>
        <v xml:space="preserve"> </v>
      </c>
      <c r="P213" s="438" t="str">
        <f t="shared" si="236"/>
        <v xml:space="preserve"> </v>
      </c>
      <c r="Q213" s="433" t="str">
        <f t="shared" si="237"/>
        <v xml:space="preserve"> </v>
      </c>
      <c r="R213" s="435" t="str">
        <f t="shared" si="225"/>
        <v xml:space="preserve"> </v>
      </c>
      <c r="S213" s="487" t="str">
        <f t="shared" si="238"/>
        <v xml:space="preserve"> </v>
      </c>
      <c r="T213" s="397" t="str">
        <f>IF(F213&gt;0.01,T224/F224*F213," ")</f>
        <v xml:space="preserve"> </v>
      </c>
      <c r="U213" s="273" t="str">
        <f t="shared" si="239"/>
        <v xml:space="preserve"> </v>
      </c>
      <c r="V213" s="441" t="str">
        <f t="shared" si="240"/>
        <v xml:space="preserve"> </v>
      </c>
      <c r="W213" s="433" t="str">
        <f t="shared" si="241"/>
        <v xml:space="preserve"> </v>
      </c>
      <c r="X213" s="441" t="str">
        <f t="shared" si="242"/>
        <v xml:space="preserve"> </v>
      </c>
      <c r="Y213" s="433" t="str">
        <f t="shared" si="243"/>
        <v xml:space="preserve"> </v>
      </c>
      <c r="Z213" s="405" t="str">
        <f t="shared" si="244"/>
        <v xml:space="preserve"> </v>
      </c>
      <c r="AA213" s="425" t="str">
        <f t="shared" si="245"/>
        <v xml:space="preserve"> </v>
      </c>
      <c r="AB213" s="298"/>
      <c r="AC213" s="299"/>
      <c r="AD213" s="300"/>
      <c r="AE213" s="410" t="str">
        <f t="shared" si="246"/>
        <v xml:space="preserve"> </v>
      </c>
      <c r="AF213" s="411" t="str">
        <f t="shared" si="226"/>
        <v xml:space="preserve"> </v>
      </c>
      <c r="AH213" s="445" t="str">
        <f t="shared" si="227"/>
        <v xml:space="preserve"> </v>
      </c>
    </row>
    <row r="214" spans="2:34" ht="26.25" customHeight="1" x14ac:dyDescent="0.2">
      <c r="B214" s="272" t="s">
        <v>186</v>
      </c>
      <c r="C214" s="279"/>
      <c r="D214" s="278"/>
      <c r="E214" s="273" t="str">
        <f>IF(D214&gt;0,E208," ")</f>
        <v xml:space="preserve"> </v>
      </c>
      <c r="F214" s="430"/>
      <c r="G214" s="273" t="str">
        <f>IF(F214&gt;0,G208," ")</f>
        <v xml:space="preserve"> </v>
      </c>
      <c r="H214" s="286" t="str">
        <f t="shared" si="228"/>
        <v xml:space="preserve"> </v>
      </c>
      <c r="I214" s="273" t="str">
        <f t="shared" si="229"/>
        <v xml:space="preserve"> </v>
      </c>
      <c r="J214" s="451" t="str">
        <f t="shared" si="230"/>
        <v xml:space="preserve"> </v>
      </c>
      <c r="K214" s="273" t="str">
        <f t="shared" si="231"/>
        <v xml:space="preserve"> </v>
      </c>
      <c r="L214" s="289" t="str">
        <f t="shared" si="232"/>
        <v xml:space="preserve"> </v>
      </c>
      <c r="M214" s="273" t="str">
        <f t="shared" si="233"/>
        <v xml:space="preserve"> </v>
      </c>
      <c r="N214" s="441" t="str">
        <f t="shared" si="234"/>
        <v xml:space="preserve"> </v>
      </c>
      <c r="O214" s="433" t="str">
        <f t="shared" si="235"/>
        <v xml:space="preserve"> </v>
      </c>
      <c r="P214" s="438" t="str">
        <f t="shared" si="236"/>
        <v xml:space="preserve"> </v>
      </c>
      <c r="Q214" s="433" t="str">
        <f t="shared" si="237"/>
        <v xml:space="preserve"> </v>
      </c>
      <c r="R214" s="435" t="str">
        <f t="shared" si="225"/>
        <v xml:space="preserve"> </v>
      </c>
      <c r="S214" s="487" t="str">
        <f t="shared" si="238"/>
        <v xml:space="preserve"> </v>
      </c>
      <c r="T214" s="397" t="str">
        <f>IF(F214&gt;0.01,T224/F224*F214," ")</f>
        <v xml:space="preserve"> </v>
      </c>
      <c r="U214" s="273" t="str">
        <f t="shared" si="239"/>
        <v xml:space="preserve"> </v>
      </c>
      <c r="V214" s="441" t="str">
        <f t="shared" si="240"/>
        <v xml:space="preserve"> </v>
      </c>
      <c r="W214" s="433" t="str">
        <f t="shared" si="241"/>
        <v xml:space="preserve"> </v>
      </c>
      <c r="X214" s="441" t="str">
        <f t="shared" si="242"/>
        <v xml:space="preserve"> </v>
      </c>
      <c r="Y214" s="433" t="str">
        <f t="shared" si="243"/>
        <v xml:space="preserve"> </v>
      </c>
      <c r="Z214" s="405" t="str">
        <f t="shared" si="244"/>
        <v xml:space="preserve"> </v>
      </c>
      <c r="AA214" s="425" t="str">
        <f t="shared" si="245"/>
        <v xml:space="preserve"> </v>
      </c>
      <c r="AB214" s="298"/>
      <c r="AC214" s="299"/>
      <c r="AD214" s="300"/>
      <c r="AE214" s="410" t="str">
        <f t="shared" si="246"/>
        <v xml:space="preserve"> </v>
      </c>
      <c r="AF214" s="411" t="str">
        <f t="shared" si="226"/>
        <v xml:space="preserve"> </v>
      </c>
      <c r="AH214" s="445" t="str">
        <f t="shared" si="227"/>
        <v xml:space="preserve"> </v>
      </c>
    </row>
    <row r="215" spans="2:34" ht="26.25" customHeight="1" x14ac:dyDescent="0.2">
      <c r="B215" s="272" t="s">
        <v>186</v>
      </c>
      <c r="C215" s="279"/>
      <c r="D215" s="278"/>
      <c r="E215" s="273" t="str">
        <f>IF(D215&gt;0,E208," ")</f>
        <v xml:space="preserve"> </v>
      </c>
      <c r="F215" s="430"/>
      <c r="G215" s="273" t="str">
        <f>IF(F215&gt;0,G208," ")</f>
        <v xml:space="preserve"> </v>
      </c>
      <c r="H215" s="286" t="str">
        <f t="shared" si="228"/>
        <v xml:space="preserve"> </v>
      </c>
      <c r="I215" s="273" t="str">
        <f t="shared" si="229"/>
        <v xml:space="preserve"> </v>
      </c>
      <c r="J215" s="451" t="str">
        <f t="shared" si="230"/>
        <v xml:space="preserve"> </v>
      </c>
      <c r="K215" s="273" t="str">
        <f t="shared" si="231"/>
        <v xml:space="preserve"> </v>
      </c>
      <c r="L215" s="289" t="str">
        <f t="shared" si="232"/>
        <v xml:space="preserve"> </v>
      </c>
      <c r="M215" s="273" t="str">
        <f t="shared" si="233"/>
        <v xml:space="preserve"> </v>
      </c>
      <c r="N215" s="441" t="str">
        <f t="shared" si="234"/>
        <v xml:space="preserve"> </v>
      </c>
      <c r="O215" s="433" t="str">
        <f t="shared" si="235"/>
        <v xml:space="preserve"> </v>
      </c>
      <c r="P215" s="438" t="str">
        <f t="shared" si="236"/>
        <v xml:space="preserve"> </v>
      </c>
      <c r="Q215" s="433" t="str">
        <f t="shared" si="237"/>
        <v xml:space="preserve"> </v>
      </c>
      <c r="R215" s="435" t="str">
        <f t="shared" si="225"/>
        <v xml:space="preserve"> </v>
      </c>
      <c r="S215" s="487" t="str">
        <f t="shared" si="238"/>
        <v xml:space="preserve"> </v>
      </c>
      <c r="T215" s="397" t="str">
        <f>IF(F215&gt;0.01,T224/F224*F215," ")</f>
        <v xml:space="preserve"> </v>
      </c>
      <c r="U215" s="273" t="str">
        <f t="shared" si="239"/>
        <v xml:space="preserve"> </v>
      </c>
      <c r="V215" s="441" t="str">
        <f t="shared" si="240"/>
        <v xml:space="preserve"> </v>
      </c>
      <c r="W215" s="433" t="str">
        <f t="shared" si="241"/>
        <v xml:space="preserve"> </v>
      </c>
      <c r="X215" s="441" t="str">
        <f t="shared" si="242"/>
        <v xml:space="preserve"> </v>
      </c>
      <c r="Y215" s="433" t="str">
        <f t="shared" si="243"/>
        <v xml:space="preserve"> </v>
      </c>
      <c r="Z215" s="405" t="str">
        <f t="shared" si="244"/>
        <v xml:space="preserve"> </v>
      </c>
      <c r="AA215" s="425" t="str">
        <f t="shared" si="245"/>
        <v xml:space="preserve"> </v>
      </c>
      <c r="AB215" s="298"/>
      <c r="AC215" s="299"/>
      <c r="AD215" s="300"/>
      <c r="AE215" s="410" t="str">
        <f t="shared" si="246"/>
        <v xml:space="preserve"> </v>
      </c>
      <c r="AF215" s="411" t="str">
        <f t="shared" si="226"/>
        <v xml:space="preserve"> </v>
      </c>
      <c r="AH215" s="445" t="str">
        <f t="shared" si="227"/>
        <v xml:space="preserve"> </v>
      </c>
    </row>
    <row r="216" spans="2:34" ht="26.25" customHeight="1" x14ac:dyDescent="0.2">
      <c r="B216" s="272" t="s">
        <v>186</v>
      </c>
      <c r="C216" s="279"/>
      <c r="D216" s="278"/>
      <c r="E216" s="273" t="str">
        <f>IF(D216&gt;0,E208," ")</f>
        <v xml:space="preserve"> </v>
      </c>
      <c r="F216" s="430"/>
      <c r="G216" s="273" t="str">
        <f>IF(F216&gt;0,G208," ")</f>
        <v xml:space="preserve"> </v>
      </c>
      <c r="H216" s="286" t="str">
        <f t="shared" si="228"/>
        <v xml:space="preserve"> </v>
      </c>
      <c r="I216" s="273" t="str">
        <f t="shared" si="229"/>
        <v xml:space="preserve"> </v>
      </c>
      <c r="J216" s="451" t="str">
        <f t="shared" si="230"/>
        <v xml:space="preserve"> </v>
      </c>
      <c r="K216" s="273" t="str">
        <f t="shared" si="231"/>
        <v xml:space="preserve"> </v>
      </c>
      <c r="L216" s="289" t="str">
        <f t="shared" si="232"/>
        <v xml:space="preserve"> </v>
      </c>
      <c r="M216" s="273" t="str">
        <f t="shared" si="233"/>
        <v xml:space="preserve"> </v>
      </c>
      <c r="N216" s="441" t="str">
        <f t="shared" si="234"/>
        <v xml:space="preserve"> </v>
      </c>
      <c r="O216" s="433" t="str">
        <f t="shared" si="235"/>
        <v xml:space="preserve"> </v>
      </c>
      <c r="P216" s="438" t="str">
        <f t="shared" si="236"/>
        <v xml:space="preserve"> </v>
      </c>
      <c r="Q216" s="433" t="str">
        <f t="shared" si="237"/>
        <v xml:space="preserve"> </v>
      </c>
      <c r="R216" s="435" t="str">
        <f t="shared" si="225"/>
        <v xml:space="preserve"> </v>
      </c>
      <c r="S216" s="487" t="str">
        <f t="shared" si="238"/>
        <v xml:space="preserve"> </v>
      </c>
      <c r="T216" s="397" t="str">
        <f>IF(F216&gt;0.01,T224/F224*F216," ")</f>
        <v xml:space="preserve"> </v>
      </c>
      <c r="U216" s="273" t="str">
        <f t="shared" si="239"/>
        <v xml:space="preserve"> </v>
      </c>
      <c r="V216" s="441" t="str">
        <f t="shared" si="240"/>
        <v xml:space="preserve"> </v>
      </c>
      <c r="W216" s="433" t="str">
        <f t="shared" si="241"/>
        <v xml:space="preserve"> </v>
      </c>
      <c r="X216" s="441" t="str">
        <f t="shared" si="242"/>
        <v xml:space="preserve"> </v>
      </c>
      <c r="Y216" s="433" t="str">
        <f t="shared" si="243"/>
        <v xml:space="preserve"> </v>
      </c>
      <c r="Z216" s="405" t="str">
        <f t="shared" si="244"/>
        <v xml:space="preserve"> </v>
      </c>
      <c r="AA216" s="425" t="str">
        <f t="shared" si="245"/>
        <v xml:space="preserve"> </v>
      </c>
      <c r="AB216" s="298"/>
      <c r="AC216" s="299"/>
      <c r="AD216" s="300"/>
      <c r="AE216" s="410" t="str">
        <f t="shared" si="246"/>
        <v xml:space="preserve"> </v>
      </c>
      <c r="AF216" s="411" t="str">
        <f t="shared" si="226"/>
        <v xml:space="preserve"> </v>
      </c>
      <c r="AH216" s="445" t="str">
        <f t="shared" si="227"/>
        <v xml:space="preserve"> </v>
      </c>
    </row>
    <row r="217" spans="2:34" ht="26.25" customHeight="1" x14ac:dyDescent="0.2">
      <c r="B217" s="272" t="s">
        <v>186</v>
      </c>
      <c r="C217" s="277"/>
      <c r="D217" s="278"/>
      <c r="E217" s="273" t="str">
        <f>IF(D217&gt;0,E208," ")</f>
        <v xml:space="preserve"> </v>
      </c>
      <c r="F217" s="430"/>
      <c r="G217" s="273" t="str">
        <f>IF(F217&gt;0,G208," ")</f>
        <v xml:space="preserve"> </v>
      </c>
      <c r="H217" s="286" t="str">
        <f t="shared" si="228"/>
        <v xml:space="preserve"> </v>
      </c>
      <c r="I217" s="273" t="str">
        <f t="shared" si="229"/>
        <v xml:space="preserve"> </v>
      </c>
      <c r="J217" s="451" t="str">
        <f t="shared" si="230"/>
        <v xml:space="preserve"> </v>
      </c>
      <c r="K217" s="273" t="str">
        <f t="shared" si="231"/>
        <v xml:space="preserve"> </v>
      </c>
      <c r="L217" s="289" t="str">
        <f t="shared" si="232"/>
        <v xml:space="preserve"> </v>
      </c>
      <c r="M217" s="273" t="str">
        <f t="shared" si="233"/>
        <v xml:space="preserve"> </v>
      </c>
      <c r="N217" s="441" t="str">
        <f t="shared" si="234"/>
        <v xml:space="preserve"> </v>
      </c>
      <c r="O217" s="433" t="str">
        <f t="shared" si="235"/>
        <v xml:space="preserve"> </v>
      </c>
      <c r="P217" s="438" t="str">
        <f t="shared" si="236"/>
        <v xml:space="preserve"> </v>
      </c>
      <c r="Q217" s="433" t="str">
        <f t="shared" si="237"/>
        <v xml:space="preserve"> </v>
      </c>
      <c r="R217" s="435" t="str">
        <f t="shared" si="225"/>
        <v xml:space="preserve"> </v>
      </c>
      <c r="S217" s="487" t="str">
        <f t="shared" si="238"/>
        <v xml:space="preserve"> </v>
      </c>
      <c r="T217" s="397" t="str">
        <f>IF(F217&gt;0.01,T224/F224*F217," ")</f>
        <v xml:space="preserve"> </v>
      </c>
      <c r="U217" s="273" t="str">
        <f t="shared" si="239"/>
        <v xml:space="preserve"> </v>
      </c>
      <c r="V217" s="441" t="str">
        <f t="shared" si="240"/>
        <v xml:space="preserve"> </v>
      </c>
      <c r="W217" s="433" t="str">
        <f t="shared" si="241"/>
        <v xml:space="preserve"> </v>
      </c>
      <c r="X217" s="441" t="str">
        <f t="shared" si="242"/>
        <v xml:space="preserve"> </v>
      </c>
      <c r="Y217" s="433" t="str">
        <f t="shared" si="243"/>
        <v xml:space="preserve"> </v>
      </c>
      <c r="Z217" s="405" t="str">
        <f t="shared" si="244"/>
        <v xml:space="preserve"> </v>
      </c>
      <c r="AA217" s="425" t="str">
        <f t="shared" si="245"/>
        <v xml:space="preserve"> </v>
      </c>
      <c r="AB217" s="298"/>
      <c r="AC217" s="299"/>
      <c r="AD217" s="300"/>
      <c r="AE217" s="410" t="str">
        <f t="shared" si="246"/>
        <v xml:space="preserve"> </v>
      </c>
      <c r="AF217" s="411" t="str">
        <f t="shared" si="226"/>
        <v xml:space="preserve"> </v>
      </c>
      <c r="AH217" s="445" t="str">
        <f t="shared" si="227"/>
        <v xml:space="preserve"> </v>
      </c>
    </row>
    <row r="218" spans="2:34" ht="26.25" customHeight="1" x14ac:dyDescent="0.2">
      <c r="B218" s="272" t="s">
        <v>186</v>
      </c>
      <c r="C218" s="279"/>
      <c r="D218" s="278"/>
      <c r="E218" s="273" t="str">
        <f>IF(D218&gt;0,E208," ")</f>
        <v xml:space="preserve"> </v>
      </c>
      <c r="F218" s="430"/>
      <c r="G218" s="273" t="str">
        <f>IF(F218&gt;0,G208," ")</f>
        <v xml:space="preserve"> </v>
      </c>
      <c r="H218" s="286" t="str">
        <f t="shared" si="228"/>
        <v xml:space="preserve"> </v>
      </c>
      <c r="I218" s="273" t="str">
        <f t="shared" si="229"/>
        <v xml:space="preserve"> </v>
      </c>
      <c r="J218" s="451" t="str">
        <f t="shared" si="230"/>
        <v xml:space="preserve"> </v>
      </c>
      <c r="K218" s="273" t="str">
        <f t="shared" si="231"/>
        <v xml:space="preserve"> </v>
      </c>
      <c r="L218" s="289" t="str">
        <f t="shared" si="232"/>
        <v xml:space="preserve"> </v>
      </c>
      <c r="M218" s="273" t="str">
        <f t="shared" si="233"/>
        <v xml:space="preserve"> </v>
      </c>
      <c r="N218" s="441" t="str">
        <f t="shared" si="234"/>
        <v xml:space="preserve"> </v>
      </c>
      <c r="O218" s="433" t="str">
        <f t="shared" si="235"/>
        <v xml:space="preserve"> </v>
      </c>
      <c r="P218" s="438" t="str">
        <f t="shared" si="236"/>
        <v xml:space="preserve"> </v>
      </c>
      <c r="Q218" s="433" t="str">
        <f t="shared" si="237"/>
        <v xml:space="preserve"> </v>
      </c>
      <c r="R218" s="435" t="str">
        <f t="shared" si="225"/>
        <v xml:space="preserve"> </v>
      </c>
      <c r="S218" s="487" t="str">
        <f t="shared" si="238"/>
        <v xml:space="preserve"> </v>
      </c>
      <c r="T218" s="397" t="str">
        <f>IF(F218&gt;0.01,T224/F224*F218," ")</f>
        <v xml:space="preserve"> </v>
      </c>
      <c r="U218" s="273" t="str">
        <f t="shared" si="239"/>
        <v xml:space="preserve"> </v>
      </c>
      <c r="V218" s="441" t="str">
        <f t="shared" si="240"/>
        <v xml:space="preserve"> </v>
      </c>
      <c r="W218" s="433" t="str">
        <f t="shared" si="241"/>
        <v xml:space="preserve"> </v>
      </c>
      <c r="X218" s="441" t="str">
        <f t="shared" si="242"/>
        <v xml:space="preserve"> </v>
      </c>
      <c r="Y218" s="433" t="str">
        <f t="shared" si="243"/>
        <v xml:space="preserve"> </v>
      </c>
      <c r="Z218" s="405" t="str">
        <f t="shared" si="244"/>
        <v xml:space="preserve"> </v>
      </c>
      <c r="AA218" s="425" t="str">
        <f t="shared" si="245"/>
        <v xml:space="preserve"> </v>
      </c>
      <c r="AB218" s="298"/>
      <c r="AC218" s="299"/>
      <c r="AD218" s="300"/>
      <c r="AE218" s="410" t="str">
        <f t="shared" si="246"/>
        <v xml:space="preserve"> </v>
      </c>
      <c r="AF218" s="411" t="str">
        <f t="shared" si="226"/>
        <v xml:space="preserve"> </v>
      </c>
      <c r="AH218" s="445" t="str">
        <f t="shared" si="227"/>
        <v xml:space="preserve"> </v>
      </c>
    </row>
    <row r="219" spans="2:34" ht="26.25" customHeight="1" x14ac:dyDescent="0.2">
      <c r="B219" s="272" t="s">
        <v>186</v>
      </c>
      <c r="C219" s="279"/>
      <c r="D219" s="278"/>
      <c r="E219" s="273" t="str">
        <f>IF(D219&gt;0,E208," ")</f>
        <v xml:space="preserve"> </v>
      </c>
      <c r="F219" s="430"/>
      <c r="G219" s="273" t="str">
        <f>IF(F219&gt;0,G208," ")</f>
        <v xml:space="preserve"> </v>
      </c>
      <c r="H219" s="286" t="str">
        <f t="shared" si="228"/>
        <v xml:space="preserve"> </v>
      </c>
      <c r="I219" s="273" t="str">
        <f t="shared" si="229"/>
        <v xml:space="preserve"> </v>
      </c>
      <c r="J219" s="451" t="str">
        <f t="shared" si="230"/>
        <v xml:space="preserve"> </v>
      </c>
      <c r="K219" s="273" t="str">
        <f t="shared" si="231"/>
        <v xml:space="preserve"> </v>
      </c>
      <c r="L219" s="289" t="str">
        <f t="shared" si="232"/>
        <v xml:space="preserve"> </v>
      </c>
      <c r="M219" s="273" t="str">
        <f t="shared" si="233"/>
        <v xml:space="preserve"> </v>
      </c>
      <c r="N219" s="441" t="str">
        <f t="shared" si="234"/>
        <v xml:space="preserve"> </v>
      </c>
      <c r="O219" s="433" t="str">
        <f t="shared" si="235"/>
        <v xml:space="preserve"> </v>
      </c>
      <c r="P219" s="438" t="str">
        <f t="shared" si="236"/>
        <v xml:space="preserve"> </v>
      </c>
      <c r="Q219" s="433" t="str">
        <f t="shared" si="237"/>
        <v xml:space="preserve"> </v>
      </c>
      <c r="R219" s="435" t="str">
        <f t="shared" si="225"/>
        <v xml:space="preserve"> </v>
      </c>
      <c r="S219" s="487" t="str">
        <f t="shared" si="238"/>
        <v xml:space="preserve"> </v>
      </c>
      <c r="T219" s="397" t="str">
        <f>IF(F219&gt;0.01,T224/F224*F219," ")</f>
        <v xml:space="preserve"> </v>
      </c>
      <c r="U219" s="273" t="str">
        <f t="shared" si="239"/>
        <v xml:space="preserve"> </v>
      </c>
      <c r="V219" s="441" t="str">
        <f t="shared" si="240"/>
        <v xml:space="preserve"> </v>
      </c>
      <c r="W219" s="433" t="str">
        <f t="shared" si="241"/>
        <v xml:space="preserve"> </v>
      </c>
      <c r="X219" s="441" t="str">
        <f t="shared" si="242"/>
        <v xml:space="preserve"> </v>
      </c>
      <c r="Y219" s="433" t="str">
        <f t="shared" si="243"/>
        <v xml:space="preserve"> </v>
      </c>
      <c r="Z219" s="405" t="str">
        <f t="shared" si="244"/>
        <v xml:space="preserve"> </v>
      </c>
      <c r="AA219" s="425" t="str">
        <f t="shared" si="245"/>
        <v xml:space="preserve"> </v>
      </c>
      <c r="AB219" s="298"/>
      <c r="AC219" s="299"/>
      <c r="AD219" s="300"/>
      <c r="AE219" s="410" t="str">
        <f t="shared" si="246"/>
        <v xml:space="preserve"> </v>
      </c>
      <c r="AF219" s="411" t="str">
        <f t="shared" si="226"/>
        <v xml:space="preserve"> </v>
      </c>
      <c r="AH219" s="445" t="str">
        <f t="shared" si="227"/>
        <v xml:space="preserve"> </v>
      </c>
    </row>
    <row r="220" spans="2:34" ht="26.25" customHeight="1" x14ac:dyDescent="0.2">
      <c r="B220" s="272" t="s">
        <v>186</v>
      </c>
      <c r="C220" s="279"/>
      <c r="D220" s="278"/>
      <c r="E220" s="273" t="str">
        <f>IF(D220&gt;0,E208," ")</f>
        <v xml:space="preserve"> </v>
      </c>
      <c r="F220" s="430"/>
      <c r="G220" s="273" t="str">
        <f>IF(F220&gt;0,G208," ")</f>
        <v xml:space="preserve"> </v>
      </c>
      <c r="H220" s="286" t="str">
        <f t="shared" si="228"/>
        <v xml:space="preserve"> </v>
      </c>
      <c r="I220" s="273" t="str">
        <f t="shared" si="229"/>
        <v xml:space="preserve"> </v>
      </c>
      <c r="J220" s="451" t="str">
        <f t="shared" si="230"/>
        <v xml:space="preserve"> </v>
      </c>
      <c r="K220" s="273" t="str">
        <f t="shared" si="231"/>
        <v xml:space="preserve"> </v>
      </c>
      <c r="L220" s="289" t="str">
        <f t="shared" si="232"/>
        <v xml:space="preserve"> </v>
      </c>
      <c r="M220" s="273" t="str">
        <f t="shared" si="233"/>
        <v xml:space="preserve"> </v>
      </c>
      <c r="N220" s="441" t="str">
        <f t="shared" si="234"/>
        <v xml:space="preserve"> </v>
      </c>
      <c r="O220" s="433" t="str">
        <f t="shared" si="235"/>
        <v xml:space="preserve"> </v>
      </c>
      <c r="P220" s="438" t="str">
        <f t="shared" si="236"/>
        <v xml:space="preserve"> </v>
      </c>
      <c r="Q220" s="433" t="str">
        <f t="shared" si="237"/>
        <v xml:space="preserve"> </v>
      </c>
      <c r="R220" s="435" t="str">
        <f t="shared" si="225"/>
        <v xml:space="preserve"> </v>
      </c>
      <c r="S220" s="487" t="str">
        <f t="shared" si="238"/>
        <v xml:space="preserve"> </v>
      </c>
      <c r="T220" s="397" t="str">
        <f>IF(F220&gt;0.01,T224/F224*F220," ")</f>
        <v xml:space="preserve"> </v>
      </c>
      <c r="U220" s="273" t="str">
        <f t="shared" si="239"/>
        <v xml:space="preserve"> </v>
      </c>
      <c r="V220" s="441" t="str">
        <f t="shared" si="240"/>
        <v xml:space="preserve"> </v>
      </c>
      <c r="W220" s="433" t="str">
        <f t="shared" si="241"/>
        <v xml:space="preserve"> </v>
      </c>
      <c r="X220" s="441" t="str">
        <f t="shared" si="242"/>
        <v xml:space="preserve"> </v>
      </c>
      <c r="Y220" s="433" t="str">
        <f t="shared" si="243"/>
        <v xml:space="preserve"> </v>
      </c>
      <c r="Z220" s="405" t="str">
        <f t="shared" si="244"/>
        <v xml:space="preserve"> </v>
      </c>
      <c r="AA220" s="425" t="str">
        <f t="shared" si="245"/>
        <v xml:space="preserve"> </v>
      </c>
      <c r="AB220" s="298"/>
      <c r="AC220" s="299"/>
      <c r="AD220" s="300"/>
      <c r="AE220" s="410" t="str">
        <f t="shared" si="246"/>
        <v xml:space="preserve"> </v>
      </c>
      <c r="AF220" s="411" t="str">
        <f t="shared" si="226"/>
        <v xml:space="preserve"> </v>
      </c>
      <c r="AH220" s="445" t="str">
        <f t="shared" si="227"/>
        <v xml:space="preserve"> </v>
      </c>
    </row>
    <row r="221" spans="2:34" ht="26.25" customHeight="1" x14ac:dyDescent="0.2">
      <c r="B221" s="272" t="s">
        <v>186</v>
      </c>
      <c r="C221" s="279"/>
      <c r="D221" s="278"/>
      <c r="E221" s="273" t="str">
        <f>IF(D221&gt;0,E208," ")</f>
        <v xml:space="preserve"> </v>
      </c>
      <c r="F221" s="430"/>
      <c r="G221" s="273" t="str">
        <f>IF(F221&gt;0,G208," ")</f>
        <v xml:space="preserve"> </v>
      </c>
      <c r="H221" s="286" t="str">
        <f t="shared" si="228"/>
        <v xml:space="preserve"> </v>
      </c>
      <c r="I221" s="273" t="str">
        <f t="shared" si="229"/>
        <v xml:space="preserve"> </v>
      </c>
      <c r="J221" s="451" t="str">
        <f t="shared" si="230"/>
        <v xml:space="preserve"> </v>
      </c>
      <c r="K221" s="273" t="str">
        <f t="shared" si="231"/>
        <v xml:space="preserve"> </v>
      </c>
      <c r="L221" s="289" t="str">
        <f t="shared" si="232"/>
        <v xml:space="preserve"> </v>
      </c>
      <c r="M221" s="273" t="str">
        <f t="shared" si="233"/>
        <v xml:space="preserve"> </v>
      </c>
      <c r="N221" s="441" t="str">
        <f t="shared" si="234"/>
        <v xml:space="preserve"> </v>
      </c>
      <c r="O221" s="433" t="str">
        <f t="shared" si="235"/>
        <v xml:space="preserve"> </v>
      </c>
      <c r="P221" s="438" t="str">
        <f t="shared" si="236"/>
        <v xml:space="preserve"> </v>
      </c>
      <c r="Q221" s="433" t="str">
        <f t="shared" si="237"/>
        <v xml:space="preserve"> </v>
      </c>
      <c r="R221" s="435" t="str">
        <f t="shared" si="225"/>
        <v xml:space="preserve"> </v>
      </c>
      <c r="S221" s="487" t="str">
        <f t="shared" si="238"/>
        <v xml:space="preserve"> </v>
      </c>
      <c r="T221" s="397" t="str">
        <f>IF(F221&gt;0.01,T224/F224*F221," ")</f>
        <v xml:space="preserve"> </v>
      </c>
      <c r="U221" s="273" t="str">
        <f t="shared" si="239"/>
        <v xml:space="preserve"> </v>
      </c>
      <c r="V221" s="441" t="str">
        <f t="shared" si="240"/>
        <v xml:space="preserve"> </v>
      </c>
      <c r="W221" s="433" t="str">
        <f t="shared" si="241"/>
        <v xml:space="preserve"> </v>
      </c>
      <c r="X221" s="441" t="str">
        <f t="shared" si="242"/>
        <v xml:space="preserve"> </v>
      </c>
      <c r="Y221" s="433" t="str">
        <f t="shared" si="243"/>
        <v xml:space="preserve"> </v>
      </c>
      <c r="Z221" s="405" t="str">
        <f t="shared" si="244"/>
        <v xml:space="preserve"> </v>
      </c>
      <c r="AA221" s="425" t="str">
        <f t="shared" si="245"/>
        <v xml:space="preserve"> </v>
      </c>
      <c r="AB221" s="298"/>
      <c r="AC221" s="299"/>
      <c r="AD221" s="300"/>
      <c r="AE221" s="410" t="str">
        <f t="shared" si="246"/>
        <v xml:space="preserve"> </v>
      </c>
      <c r="AF221" s="411" t="str">
        <f t="shared" si="226"/>
        <v xml:space="preserve"> </v>
      </c>
      <c r="AH221" s="445" t="str">
        <f t="shared" si="227"/>
        <v xml:space="preserve"> </v>
      </c>
    </row>
    <row r="222" spans="2:34" ht="26.25" customHeight="1" x14ac:dyDescent="0.2">
      <c r="B222" s="272" t="s">
        <v>186</v>
      </c>
      <c r="C222" s="279"/>
      <c r="D222" s="278"/>
      <c r="E222" s="273" t="str">
        <f>IF(D222&gt;0,E208," ")</f>
        <v xml:space="preserve"> </v>
      </c>
      <c r="F222" s="430"/>
      <c r="G222" s="273" t="str">
        <f>IF(F222&gt;0,G208," ")</f>
        <v xml:space="preserve"> </v>
      </c>
      <c r="H222" s="286" t="str">
        <f t="shared" si="228"/>
        <v xml:space="preserve"> </v>
      </c>
      <c r="I222" s="273" t="str">
        <f t="shared" si="229"/>
        <v xml:space="preserve"> </v>
      </c>
      <c r="J222" s="451" t="str">
        <f t="shared" si="230"/>
        <v xml:space="preserve"> </v>
      </c>
      <c r="K222" s="273" t="str">
        <f t="shared" si="231"/>
        <v xml:space="preserve"> </v>
      </c>
      <c r="L222" s="289" t="str">
        <f t="shared" si="232"/>
        <v xml:space="preserve"> </v>
      </c>
      <c r="M222" s="273" t="str">
        <f t="shared" si="233"/>
        <v xml:space="preserve"> </v>
      </c>
      <c r="N222" s="441" t="str">
        <f t="shared" si="234"/>
        <v xml:space="preserve"> </v>
      </c>
      <c r="O222" s="433" t="str">
        <f t="shared" si="235"/>
        <v xml:space="preserve"> </v>
      </c>
      <c r="P222" s="438" t="str">
        <f t="shared" si="236"/>
        <v xml:space="preserve"> </v>
      </c>
      <c r="Q222" s="433" t="str">
        <f t="shared" si="237"/>
        <v xml:space="preserve"> </v>
      </c>
      <c r="R222" s="435" t="str">
        <f t="shared" si="225"/>
        <v xml:space="preserve"> </v>
      </c>
      <c r="S222" s="487" t="str">
        <f t="shared" si="238"/>
        <v xml:space="preserve"> </v>
      </c>
      <c r="T222" s="397" t="str">
        <f>IF(F222&gt;0.01,T224/F224*F222," ")</f>
        <v xml:space="preserve"> </v>
      </c>
      <c r="U222" s="273" t="str">
        <f t="shared" si="239"/>
        <v xml:space="preserve"> </v>
      </c>
      <c r="V222" s="441" t="str">
        <f t="shared" si="240"/>
        <v xml:space="preserve"> </v>
      </c>
      <c r="W222" s="433" t="str">
        <f t="shared" si="241"/>
        <v xml:space="preserve"> </v>
      </c>
      <c r="X222" s="441" t="str">
        <f t="shared" si="242"/>
        <v xml:space="preserve"> </v>
      </c>
      <c r="Y222" s="433" t="str">
        <f t="shared" si="243"/>
        <v xml:space="preserve"> </v>
      </c>
      <c r="Z222" s="405" t="str">
        <f t="shared" si="244"/>
        <v xml:space="preserve"> </v>
      </c>
      <c r="AA222" s="425" t="str">
        <f t="shared" si="245"/>
        <v xml:space="preserve"> </v>
      </c>
      <c r="AB222" s="298"/>
      <c r="AC222" s="299"/>
      <c r="AD222" s="300"/>
      <c r="AE222" s="410" t="str">
        <f t="shared" si="246"/>
        <v xml:space="preserve"> </v>
      </c>
      <c r="AF222" s="411" t="str">
        <f t="shared" si="226"/>
        <v xml:space="preserve"> </v>
      </c>
      <c r="AH222" s="445" t="str">
        <f t="shared" si="227"/>
        <v xml:space="preserve"> </v>
      </c>
    </row>
    <row r="223" spans="2:34" ht="26.25" customHeight="1" x14ac:dyDescent="0.2">
      <c r="B223" s="274" t="s">
        <v>186</v>
      </c>
      <c r="C223" s="452"/>
      <c r="D223" s="453"/>
      <c r="E223" s="273" t="str">
        <f>IF(D223&gt;0,E208," ")</f>
        <v xml:space="preserve"> </v>
      </c>
      <c r="F223" s="431"/>
      <c r="G223" s="273" t="str">
        <f>IF(F223&gt;0,G208," ")</f>
        <v xml:space="preserve"> </v>
      </c>
      <c r="H223" s="286" t="str">
        <f t="shared" si="228"/>
        <v xml:space="preserve"> </v>
      </c>
      <c r="I223" s="273" t="str">
        <f t="shared" si="229"/>
        <v xml:space="preserve"> </v>
      </c>
      <c r="J223" s="451" t="str">
        <f t="shared" si="230"/>
        <v xml:space="preserve"> </v>
      </c>
      <c r="K223" s="273" t="str">
        <f t="shared" si="231"/>
        <v xml:space="preserve"> </v>
      </c>
      <c r="L223" s="289" t="str">
        <f t="shared" si="232"/>
        <v xml:space="preserve"> </v>
      </c>
      <c r="M223" s="273" t="str">
        <f t="shared" si="233"/>
        <v xml:space="preserve"> </v>
      </c>
      <c r="N223" s="441" t="str">
        <f t="shared" si="234"/>
        <v xml:space="preserve"> </v>
      </c>
      <c r="O223" s="433" t="str">
        <f t="shared" si="235"/>
        <v xml:space="preserve"> </v>
      </c>
      <c r="P223" s="438" t="str">
        <f t="shared" si="236"/>
        <v xml:space="preserve"> </v>
      </c>
      <c r="Q223" s="433" t="str">
        <f t="shared" si="237"/>
        <v xml:space="preserve"> </v>
      </c>
      <c r="R223" s="435" t="str">
        <f t="shared" si="225"/>
        <v xml:space="preserve"> </v>
      </c>
      <c r="S223" s="487" t="str">
        <f t="shared" si="238"/>
        <v xml:space="preserve"> </v>
      </c>
      <c r="T223" s="397" t="str">
        <f>IF(F223&gt;0.01,T224/F224*F223," ")</f>
        <v xml:space="preserve"> </v>
      </c>
      <c r="U223" s="273" t="str">
        <f t="shared" si="239"/>
        <v xml:space="preserve"> </v>
      </c>
      <c r="V223" s="441" t="str">
        <f t="shared" si="240"/>
        <v xml:space="preserve"> </v>
      </c>
      <c r="W223" s="433" t="str">
        <f t="shared" si="241"/>
        <v xml:space="preserve"> </v>
      </c>
      <c r="X223" s="441" t="str">
        <f t="shared" si="242"/>
        <v xml:space="preserve"> </v>
      </c>
      <c r="Y223" s="433" t="str">
        <f t="shared" si="243"/>
        <v xml:space="preserve"> </v>
      </c>
      <c r="Z223" s="405" t="str">
        <f t="shared" si="244"/>
        <v xml:space="preserve"> </v>
      </c>
      <c r="AA223" s="425" t="str">
        <f t="shared" si="245"/>
        <v xml:space="preserve"> </v>
      </c>
      <c r="AB223" s="301"/>
      <c r="AC223" s="302"/>
      <c r="AD223" s="303"/>
      <c r="AE223" s="412" t="str">
        <f t="shared" si="246"/>
        <v xml:space="preserve"> </v>
      </c>
      <c r="AF223" s="413" t="str">
        <f t="shared" si="226"/>
        <v xml:space="preserve"> </v>
      </c>
      <c r="AH223" s="445" t="str">
        <f t="shared" si="227"/>
        <v xml:space="preserve"> </v>
      </c>
    </row>
    <row r="224" spans="2:34" ht="26.25" customHeight="1" x14ac:dyDescent="0.2">
      <c r="B224" s="865" t="s">
        <v>231</v>
      </c>
      <c r="C224" s="866"/>
      <c r="D224" s="454">
        <f>SUM(D208:D223)</f>
        <v>0</v>
      </c>
      <c r="E224" s="258" t="s">
        <v>187</v>
      </c>
      <c r="F224" s="442">
        <f>SUM(F208:F223)</f>
        <v>0</v>
      </c>
      <c r="G224" s="434" t="s">
        <v>197</v>
      </c>
      <c r="H224" s="446" t="str">
        <f>IF(F224&gt;0,J224/(AH224)," ")</f>
        <v xml:space="preserve"> </v>
      </c>
      <c r="I224" s="260" t="s">
        <v>189</v>
      </c>
      <c r="J224" s="443">
        <f>SUM(J208:J223)</f>
        <v>0</v>
      </c>
      <c r="K224" s="259" t="s">
        <v>190</v>
      </c>
      <c r="L224" s="396" t="str">
        <f>IF(F224&gt;0,N224/J224," ")</f>
        <v xml:space="preserve"> </v>
      </c>
      <c r="M224" s="259" t="s">
        <v>132</v>
      </c>
      <c r="N224" s="443">
        <f>SUM(N208:N223)</f>
        <v>0</v>
      </c>
      <c r="O224" s="434" t="s">
        <v>191</v>
      </c>
      <c r="P224" s="439" t="str">
        <f>IF(F224&gt;0,7.43/L224," ")</f>
        <v xml:space="preserve"> </v>
      </c>
      <c r="Q224" s="434" t="s">
        <v>192</v>
      </c>
      <c r="R224" s="436" t="str">
        <f t="shared" ref="R224" si="247">IF(F224&gt;0,P224/H224," ")</f>
        <v xml:space="preserve"> </v>
      </c>
      <c r="S224" s="492" t="s">
        <v>232</v>
      </c>
      <c r="T224" s="393">
        <f>U206</f>
        <v>0</v>
      </c>
      <c r="U224" s="259" t="s">
        <v>193</v>
      </c>
      <c r="V224" s="442" t="str">
        <f t="shared" ref="V224" si="248">IF(D224&gt;0,J224/D224," ")</f>
        <v xml:space="preserve"> </v>
      </c>
      <c r="W224" s="434" t="s">
        <v>194</v>
      </c>
      <c r="X224" s="442" t="str">
        <f t="shared" ref="X224" si="249">IF(D224&gt;0,N224/D224," ")</f>
        <v xml:space="preserve"> </v>
      </c>
      <c r="Y224" s="434" t="s">
        <v>195</v>
      </c>
      <c r="Z224" s="407" t="str">
        <f>IF(U206&gt;0,U206/D224," ")</f>
        <v xml:space="preserve"> </v>
      </c>
      <c r="AA224" s="261" t="s">
        <v>81</v>
      </c>
      <c r="AB224" s="416"/>
      <c r="AC224" s="417"/>
      <c r="AD224" s="417"/>
      <c r="AE224" s="414">
        <f>SUM(AE208:AE223)</f>
        <v>0</v>
      </c>
      <c r="AF224" s="415" t="str">
        <f>IF(D224&gt;0,AE224/D224," ")</f>
        <v xml:space="preserve"> </v>
      </c>
      <c r="AH224" s="444">
        <f>SUM(AH208:AH223)</f>
        <v>0</v>
      </c>
    </row>
    <row r="225" spans="2:32" ht="4.5" customHeight="1" thickBot="1" x14ac:dyDescent="0.25">
      <c r="B225" s="262"/>
      <c r="C225" s="263"/>
      <c r="D225" s="263"/>
      <c r="E225" s="263"/>
      <c r="F225" s="263"/>
      <c r="G225" s="263"/>
      <c r="H225" s="263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488"/>
      <c r="T225" s="264"/>
      <c r="U225" s="264"/>
      <c r="V225" s="264"/>
      <c r="W225" s="264"/>
      <c r="X225" s="264"/>
      <c r="Y225" s="264"/>
      <c r="Z225" s="264"/>
      <c r="AA225" s="265"/>
      <c r="AB225" s="263"/>
      <c r="AC225" s="266"/>
      <c r="AD225" s="266"/>
      <c r="AE225" s="266"/>
      <c r="AF225" s="266"/>
    </row>
    <row r="226" spans="2:32" ht="21.75" customHeight="1" thickBot="1" x14ac:dyDescent="0.25">
      <c r="B226" s="863" t="s">
        <v>229</v>
      </c>
      <c r="C226" s="864"/>
      <c r="D226" s="864"/>
      <c r="E226" s="864"/>
      <c r="F226" s="864"/>
      <c r="G226" s="864"/>
      <c r="H226" s="455"/>
      <c r="I226" s="456" t="s">
        <v>189</v>
      </c>
      <c r="J226" s="485" t="str">
        <f>IF(H226&gt;0,T226*P226," ")</f>
        <v xml:space="preserve"> </v>
      </c>
      <c r="K226" s="457" t="s">
        <v>190</v>
      </c>
      <c r="L226" s="458"/>
      <c r="M226" s="457" t="s">
        <v>132</v>
      </c>
      <c r="N226" s="485" t="str">
        <f>IF(L226&gt;0,L226*J226," ")</f>
        <v xml:space="preserve"> </v>
      </c>
      <c r="O226" s="459" t="s">
        <v>191</v>
      </c>
      <c r="P226" s="460" t="str">
        <f>IF(H226&gt;0,7.43/L226," ")</f>
        <v xml:space="preserve"> </v>
      </c>
      <c r="Q226" s="459" t="s">
        <v>192</v>
      </c>
      <c r="R226" s="461" t="str">
        <f>IF(H226&gt;0,P226/H226," ")</f>
        <v xml:space="preserve"> </v>
      </c>
      <c r="S226" s="491" t="s">
        <v>232</v>
      </c>
      <c r="T226" s="462"/>
      <c r="U226" s="459" t="s">
        <v>193</v>
      </c>
      <c r="V226" s="463" t="str">
        <f>IF(H226&gt;0,J226/D224," ")</f>
        <v xml:space="preserve"> </v>
      </c>
      <c r="W226" s="457" t="s">
        <v>194</v>
      </c>
      <c r="X226" s="464" t="str">
        <f>IF(T226&gt;0,N226/D224," ")</f>
        <v xml:space="preserve"> </v>
      </c>
      <c r="Y226" s="459" t="s">
        <v>195</v>
      </c>
      <c r="Z226" s="486" t="str">
        <f>IF(T226&gt;0,T226/D224," ")</f>
        <v xml:space="preserve"> </v>
      </c>
      <c r="AA226" s="465" t="s">
        <v>81</v>
      </c>
      <c r="AB226" s="250"/>
      <c r="AC226" s="266"/>
      <c r="AD226" s="266"/>
      <c r="AE226" s="266"/>
      <c r="AF226" s="266"/>
    </row>
  </sheetData>
  <sheetProtection sheet="1" objects="1" scenarios="1"/>
  <mergeCells count="162">
    <mergeCell ref="E2:F3"/>
    <mergeCell ref="G2:W2"/>
    <mergeCell ref="H3:I3"/>
    <mergeCell ref="J3:T3"/>
    <mergeCell ref="B5:F5"/>
    <mergeCell ref="G5:K5"/>
    <mergeCell ref="N5:Q5"/>
    <mergeCell ref="T5:W5"/>
    <mergeCell ref="X8:Z8"/>
    <mergeCell ref="AC8:AC9"/>
    <mergeCell ref="AD8:AD9"/>
    <mergeCell ref="AE8:AE9"/>
    <mergeCell ref="AF8:AF9"/>
    <mergeCell ref="O8:T8"/>
    <mergeCell ref="B6:F6"/>
    <mergeCell ref="G6:K6"/>
    <mergeCell ref="N6:Q6"/>
    <mergeCell ref="T6:W6"/>
    <mergeCell ref="AB7:AF7"/>
    <mergeCell ref="B8:E8"/>
    <mergeCell ref="J8:K8"/>
    <mergeCell ref="L8:N8"/>
    <mergeCell ref="H8:I8"/>
    <mergeCell ref="F8:G8"/>
    <mergeCell ref="U8:V8"/>
    <mergeCell ref="AE30:AE31"/>
    <mergeCell ref="AF30:AF31"/>
    <mergeCell ref="AB51:AF51"/>
    <mergeCell ref="B52:E52"/>
    <mergeCell ref="J52:K52"/>
    <mergeCell ref="L52:N52"/>
    <mergeCell ref="U52:V52"/>
    <mergeCell ref="X52:Z52"/>
    <mergeCell ref="AB29:AF29"/>
    <mergeCell ref="B30:E30"/>
    <mergeCell ref="J30:K30"/>
    <mergeCell ref="L30:N30"/>
    <mergeCell ref="U30:V30"/>
    <mergeCell ref="X30:Z30"/>
    <mergeCell ref="AC30:AC31"/>
    <mergeCell ref="AD30:AD31"/>
    <mergeCell ref="O30:T30"/>
    <mergeCell ref="F52:G52"/>
    <mergeCell ref="H52:I52"/>
    <mergeCell ref="O52:T52"/>
    <mergeCell ref="X74:Z74"/>
    <mergeCell ref="AC74:AC75"/>
    <mergeCell ref="AD74:AD75"/>
    <mergeCell ref="AE74:AE75"/>
    <mergeCell ref="AF74:AF75"/>
    <mergeCell ref="AC52:AC53"/>
    <mergeCell ref="AD52:AD53"/>
    <mergeCell ref="AE52:AE53"/>
    <mergeCell ref="AF52:AF53"/>
    <mergeCell ref="AB73:AF73"/>
    <mergeCell ref="AE96:AE97"/>
    <mergeCell ref="AF96:AF97"/>
    <mergeCell ref="AB117:AF117"/>
    <mergeCell ref="B118:E118"/>
    <mergeCell ref="J118:K118"/>
    <mergeCell ref="L118:N118"/>
    <mergeCell ref="U118:V118"/>
    <mergeCell ref="X118:Z118"/>
    <mergeCell ref="AB95:AF95"/>
    <mergeCell ref="B96:E96"/>
    <mergeCell ref="J96:K96"/>
    <mergeCell ref="L96:N96"/>
    <mergeCell ref="U96:V96"/>
    <mergeCell ref="X96:Z96"/>
    <mergeCell ref="AC96:AC97"/>
    <mergeCell ref="AD96:AD97"/>
    <mergeCell ref="H96:I96"/>
    <mergeCell ref="O96:T96"/>
    <mergeCell ref="X140:Z140"/>
    <mergeCell ref="AC140:AC141"/>
    <mergeCell ref="AD140:AD141"/>
    <mergeCell ref="AE140:AE141"/>
    <mergeCell ref="AF140:AF141"/>
    <mergeCell ref="AC118:AC119"/>
    <mergeCell ref="AD118:AD119"/>
    <mergeCell ref="AE118:AE119"/>
    <mergeCell ref="AF118:AF119"/>
    <mergeCell ref="AB139:AF139"/>
    <mergeCell ref="AE162:AE163"/>
    <mergeCell ref="AF162:AF163"/>
    <mergeCell ref="AB183:AF183"/>
    <mergeCell ref="B184:E184"/>
    <mergeCell ref="J184:K184"/>
    <mergeCell ref="L184:N184"/>
    <mergeCell ref="U184:V184"/>
    <mergeCell ref="X184:Z184"/>
    <mergeCell ref="AB161:AF161"/>
    <mergeCell ref="B162:E162"/>
    <mergeCell ref="J162:K162"/>
    <mergeCell ref="L162:N162"/>
    <mergeCell ref="U162:V162"/>
    <mergeCell ref="X162:Z162"/>
    <mergeCell ref="AC162:AC163"/>
    <mergeCell ref="AD162:AD163"/>
    <mergeCell ref="X206:Z206"/>
    <mergeCell ref="AC206:AC207"/>
    <mergeCell ref="AD206:AD207"/>
    <mergeCell ref="AE206:AE207"/>
    <mergeCell ref="AF206:AF207"/>
    <mergeCell ref="AC184:AC185"/>
    <mergeCell ref="AD184:AD185"/>
    <mergeCell ref="AE184:AE185"/>
    <mergeCell ref="AF184:AF185"/>
    <mergeCell ref="AB205:AF205"/>
    <mergeCell ref="B28:G28"/>
    <mergeCell ref="B26:C26"/>
    <mergeCell ref="B48:C48"/>
    <mergeCell ref="B50:G50"/>
    <mergeCell ref="F30:G30"/>
    <mergeCell ref="H30:I30"/>
    <mergeCell ref="U206:V206"/>
    <mergeCell ref="B206:E206"/>
    <mergeCell ref="J206:K206"/>
    <mergeCell ref="L206:N206"/>
    <mergeCell ref="U140:V140"/>
    <mergeCell ref="B140:E140"/>
    <mergeCell ref="J140:K140"/>
    <mergeCell ref="L140:N140"/>
    <mergeCell ref="U74:V74"/>
    <mergeCell ref="B74:E74"/>
    <mergeCell ref="J74:K74"/>
    <mergeCell ref="L74:N74"/>
    <mergeCell ref="F74:G74"/>
    <mergeCell ref="H74:I74"/>
    <mergeCell ref="O74:T74"/>
    <mergeCell ref="B92:C92"/>
    <mergeCell ref="B94:G94"/>
    <mergeCell ref="F96:G96"/>
    <mergeCell ref="B70:C70"/>
    <mergeCell ref="B72:G72"/>
    <mergeCell ref="B138:G138"/>
    <mergeCell ref="F140:G140"/>
    <mergeCell ref="H140:I140"/>
    <mergeCell ref="O140:T140"/>
    <mergeCell ref="B158:C158"/>
    <mergeCell ref="B160:G160"/>
    <mergeCell ref="B114:C114"/>
    <mergeCell ref="B116:G116"/>
    <mergeCell ref="F118:G118"/>
    <mergeCell ref="H118:I118"/>
    <mergeCell ref="O118:T118"/>
    <mergeCell ref="B136:C136"/>
    <mergeCell ref="B226:G226"/>
    <mergeCell ref="B202:C202"/>
    <mergeCell ref="B204:G204"/>
    <mergeCell ref="F206:G206"/>
    <mergeCell ref="H206:I206"/>
    <mergeCell ref="O206:T206"/>
    <mergeCell ref="B224:C224"/>
    <mergeCell ref="F162:G162"/>
    <mergeCell ref="H162:I162"/>
    <mergeCell ref="O162:T162"/>
    <mergeCell ref="B180:C180"/>
    <mergeCell ref="B182:G182"/>
    <mergeCell ref="F184:G184"/>
    <mergeCell ref="H184:I184"/>
    <mergeCell ref="O184:T184"/>
  </mergeCells>
  <pageMargins left="0.51181102362204722" right="0.19685039370078741" top="0.59055118110236227" bottom="0.55118110236220474" header="0" footer="0"/>
  <pageSetup paperSize="9" scale="90" orientation="landscape" r:id="rId1"/>
  <headerFooter>
    <oddFooter>&amp;L&amp;8&amp;Z
&amp;F&amp;C&amp;"Arial,Fed"&amp;K00-044SAGRO &amp;K06-044Kvæg&amp;K00-044
Individuel tilpasning - Målrettet opfølgning&amp;R&amp;8Side &amp;P
Udskrevet d. 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I35" sqref="I35"/>
    </sheetView>
  </sheetViews>
  <sheetFormatPr defaultRowHeight="15" x14ac:dyDescent="0.25"/>
  <cols>
    <col min="1" max="1" width="12.5" style="8" bestFit="1" customWidth="1"/>
    <col min="2" max="2" width="8.375" style="8" bestFit="1" customWidth="1"/>
    <col min="3" max="3" width="21.125" style="8" bestFit="1" customWidth="1"/>
    <col min="4" max="4" width="8.375" style="8" bestFit="1" customWidth="1"/>
    <col min="5" max="5" width="25" style="8" bestFit="1" customWidth="1"/>
    <col min="6" max="6" width="12.5" style="8" bestFit="1" customWidth="1"/>
    <col min="7" max="7" width="8.375" style="8" bestFit="1" customWidth="1"/>
    <col min="8" max="8" width="12.5" style="8" bestFit="1" customWidth="1"/>
    <col min="9" max="9" width="14.25" style="8" bestFit="1" customWidth="1"/>
    <col min="10" max="10" width="12.5" style="8" hidden="1" customWidth="1"/>
    <col min="11" max="11" width="8.375" style="8" hidden="1" customWidth="1"/>
    <col min="12" max="12" width="8" style="8" hidden="1" customWidth="1"/>
    <col min="13" max="13" width="12.5" style="8" bestFit="1" customWidth="1"/>
    <col min="14" max="14" width="16.625" style="8" bestFit="1" customWidth="1"/>
    <col min="15" max="16" width="12.5" style="8" bestFit="1" customWidth="1"/>
    <col min="17" max="17" width="16.625" style="8" bestFit="1" customWidth="1"/>
    <col min="18" max="18" width="10.625" style="8" bestFit="1" customWidth="1"/>
    <col min="19" max="21" width="12.5" style="8" bestFit="1" customWidth="1"/>
    <col min="22" max="22" width="8.375" style="8" bestFit="1" customWidth="1"/>
    <col min="23" max="23" width="12.5" style="8" bestFit="1" customWidth="1"/>
    <col min="24" max="24" width="8.375" style="8" bestFit="1" customWidth="1"/>
    <col min="25" max="25" width="12.5" style="8" bestFit="1" customWidth="1"/>
    <col min="26" max="26" width="8.375" style="8" bestFit="1" customWidth="1"/>
    <col min="27" max="27" width="12.5" style="8" bestFit="1" customWidth="1"/>
    <col min="28" max="28" width="8.375" style="8" bestFit="1" customWidth="1"/>
    <col min="29" max="29" width="12.5" style="8" bestFit="1" customWidth="1"/>
    <col min="30" max="30" width="8.375" style="8" bestFit="1" customWidth="1"/>
    <col min="31" max="16384" width="9" style="8"/>
  </cols>
  <sheetData>
    <row r="1" spans="1:29" s="6" customFormat="1" ht="12.75" x14ac:dyDescent="0.2">
      <c r="A1" s="6" t="s">
        <v>37</v>
      </c>
      <c r="B1" s="6" t="s">
        <v>36</v>
      </c>
      <c r="C1" s="6" t="s">
        <v>36</v>
      </c>
      <c r="D1" s="6" t="s">
        <v>36</v>
      </c>
      <c r="E1" s="6" t="s">
        <v>36</v>
      </c>
      <c r="F1" s="6" t="s">
        <v>36</v>
      </c>
      <c r="G1" s="6" t="s">
        <v>36</v>
      </c>
      <c r="H1" s="6" t="s">
        <v>36</v>
      </c>
      <c r="I1" s="6" t="s">
        <v>71</v>
      </c>
      <c r="J1" s="6" t="s">
        <v>36</v>
      </c>
      <c r="K1" s="6" t="s">
        <v>36</v>
      </c>
      <c r="L1" s="6" t="s">
        <v>36</v>
      </c>
      <c r="M1" s="6" t="s">
        <v>36</v>
      </c>
      <c r="N1" s="6" t="s">
        <v>36</v>
      </c>
      <c r="O1" s="6" t="s">
        <v>72</v>
      </c>
      <c r="P1" s="6" t="s">
        <v>36</v>
      </c>
      <c r="Q1" s="6" t="s">
        <v>36</v>
      </c>
      <c r="R1" s="6" t="s">
        <v>73</v>
      </c>
      <c r="S1" s="6" t="s">
        <v>36</v>
      </c>
      <c r="T1" s="6" t="s">
        <v>36</v>
      </c>
    </row>
    <row r="2" spans="1:29" s="6" customFormat="1" ht="12.75" x14ac:dyDescent="0.2">
      <c r="A2" s="6" t="s">
        <v>15</v>
      </c>
      <c r="B2" s="6" t="s">
        <v>74</v>
      </c>
      <c r="C2" s="6" t="s">
        <v>6</v>
      </c>
      <c r="D2" s="6" t="s">
        <v>75</v>
      </c>
      <c r="E2" s="6" t="s">
        <v>0</v>
      </c>
      <c r="F2" s="6" t="s">
        <v>76</v>
      </c>
      <c r="G2" s="6" t="s">
        <v>36</v>
      </c>
      <c r="H2" s="6" t="s">
        <v>77</v>
      </c>
      <c r="I2" s="6" t="s">
        <v>78</v>
      </c>
      <c r="J2" s="6" t="s">
        <v>76</v>
      </c>
      <c r="K2" s="6" t="s">
        <v>36</v>
      </c>
      <c r="L2" s="6" t="s">
        <v>77</v>
      </c>
      <c r="M2" s="6" t="s">
        <v>79</v>
      </c>
      <c r="N2" s="6" t="s">
        <v>80</v>
      </c>
      <c r="O2" s="6" t="s">
        <v>81</v>
      </c>
      <c r="P2" s="6" t="s">
        <v>82</v>
      </c>
      <c r="Q2" s="6" t="s">
        <v>83</v>
      </c>
      <c r="R2" s="6" t="s">
        <v>84</v>
      </c>
      <c r="S2" s="6" t="s">
        <v>85</v>
      </c>
      <c r="T2" s="6" t="s">
        <v>77</v>
      </c>
    </row>
    <row r="3" spans="1:29" x14ac:dyDescent="0.25">
      <c r="A3" s="7"/>
      <c r="D3" s="9"/>
      <c r="F3" s="10"/>
      <c r="H3" s="9"/>
      <c r="J3" s="10"/>
      <c r="L3" s="9"/>
      <c r="M3" s="9"/>
      <c r="N3" s="7"/>
      <c r="O3" s="11"/>
      <c r="P3" s="11"/>
      <c r="Q3" s="7"/>
      <c r="R3" s="7"/>
      <c r="S3" s="9"/>
      <c r="T3" s="12"/>
      <c r="U3" s="11"/>
      <c r="W3" s="11"/>
      <c r="Y3" s="12"/>
      <c r="AA3" s="11"/>
      <c r="AC3" s="11"/>
    </row>
    <row r="4" spans="1:29" x14ac:dyDescent="0.25">
      <c r="A4" s="7"/>
      <c r="D4" s="9"/>
      <c r="F4" s="10"/>
      <c r="H4" s="9"/>
      <c r="J4" s="10"/>
      <c r="L4" s="9"/>
      <c r="M4" s="9"/>
      <c r="N4" s="7"/>
      <c r="O4" s="11"/>
      <c r="P4" s="11"/>
      <c r="Q4" s="7"/>
      <c r="R4" s="7"/>
      <c r="S4" s="9"/>
      <c r="T4" s="12"/>
      <c r="U4" s="11"/>
      <c r="W4" s="11"/>
      <c r="Y4" s="12"/>
      <c r="AA4" s="11"/>
      <c r="AC4" s="11"/>
    </row>
    <row r="5" spans="1:29" x14ac:dyDescent="0.25">
      <c r="A5" s="7"/>
      <c r="D5" s="9"/>
      <c r="F5" s="10"/>
      <c r="H5" s="9"/>
      <c r="J5" s="10"/>
      <c r="L5" s="9"/>
      <c r="M5" s="9"/>
      <c r="N5" s="7"/>
      <c r="O5" s="11"/>
      <c r="P5" s="11"/>
      <c r="Q5" s="7"/>
      <c r="R5" s="7"/>
      <c r="S5" s="9"/>
      <c r="T5" s="12"/>
      <c r="U5" s="11"/>
      <c r="W5" s="11"/>
      <c r="Y5" s="12"/>
      <c r="AA5" s="11"/>
      <c r="AC5" s="11"/>
    </row>
    <row r="6" spans="1:29" x14ac:dyDescent="0.25">
      <c r="A6" s="7"/>
      <c r="D6" s="9"/>
      <c r="F6" s="10"/>
      <c r="H6" s="9"/>
      <c r="J6" s="10"/>
      <c r="L6" s="9"/>
      <c r="M6" s="9"/>
      <c r="N6" s="7"/>
      <c r="O6" s="11"/>
      <c r="P6" s="11"/>
      <c r="Q6" s="7"/>
      <c r="R6" s="7"/>
      <c r="S6" s="9"/>
      <c r="T6" s="12"/>
      <c r="U6" s="11"/>
      <c r="W6" s="11"/>
      <c r="Y6" s="12"/>
      <c r="AA6" s="11"/>
      <c r="AC6" s="11"/>
    </row>
    <row r="7" spans="1:29" x14ac:dyDescent="0.25">
      <c r="A7" s="7"/>
      <c r="D7" s="9"/>
      <c r="F7" s="10"/>
      <c r="H7" s="9"/>
      <c r="J7" s="10"/>
      <c r="L7" s="9"/>
      <c r="M7" s="9"/>
      <c r="N7" s="7"/>
      <c r="O7" s="11"/>
      <c r="P7" s="11"/>
      <c r="Q7" s="7"/>
      <c r="R7" s="7"/>
      <c r="S7" s="9"/>
      <c r="T7" s="12"/>
      <c r="U7" s="11"/>
      <c r="W7" s="11"/>
      <c r="Y7" s="12"/>
      <c r="AA7" s="11"/>
      <c r="AC7" s="11"/>
    </row>
    <row r="8" spans="1:29" x14ac:dyDescent="0.25">
      <c r="A8" s="7"/>
      <c r="D8" s="9"/>
      <c r="F8" s="10"/>
      <c r="H8" s="9"/>
      <c r="J8" s="10"/>
      <c r="L8" s="9"/>
      <c r="M8" s="9"/>
      <c r="N8" s="7"/>
      <c r="O8" s="11"/>
      <c r="P8" s="11"/>
      <c r="Q8" s="7"/>
      <c r="R8" s="7"/>
      <c r="S8" s="9"/>
      <c r="T8" s="12"/>
      <c r="U8" s="11"/>
      <c r="W8" s="11"/>
      <c r="Y8" s="12"/>
      <c r="AA8" s="11"/>
      <c r="AC8" s="11"/>
    </row>
    <row r="9" spans="1:29" x14ac:dyDescent="0.25">
      <c r="A9" s="7"/>
      <c r="D9" s="9"/>
      <c r="F9" s="10"/>
      <c r="H9" s="9"/>
      <c r="J9" s="10"/>
      <c r="L9" s="9"/>
      <c r="M9" s="9"/>
      <c r="N9" s="7"/>
      <c r="O9" s="11"/>
      <c r="P9" s="11"/>
      <c r="Q9" s="7"/>
      <c r="R9" s="7"/>
      <c r="S9" s="9"/>
      <c r="T9" s="12"/>
      <c r="U9" s="11"/>
      <c r="W9" s="11"/>
      <c r="Y9" s="12"/>
      <c r="AA9" s="11"/>
      <c r="AC9" s="11"/>
    </row>
    <row r="10" spans="1:29" s="14" customFormat="1" x14ac:dyDescent="0.25">
      <c r="A10" s="13"/>
      <c r="D10" s="15"/>
      <c r="F10" s="16"/>
      <c r="H10" s="15"/>
      <c r="J10" s="16"/>
      <c r="L10" s="15"/>
      <c r="M10" s="15"/>
      <c r="N10" s="13"/>
      <c r="O10" s="17"/>
      <c r="P10" s="17"/>
      <c r="Q10" s="13"/>
      <c r="R10" s="13"/>
      <c r="S10" s="15"/>
      <c r="T10" s="18"/>
      <c r="U10" s="17"/>
      <c r="W10" s="17"/>
      <c r="Y10" s="18"/>
      <c r="AA10" s="17"/>
      <c r="AC10" s="17"/>
    </row>
    <row r="11" spans="1:29" s="20" customFormat="1" x14ac:dyDescent="0.25">
      <c r="A11" s="19"/>
      <c r="D11" s="21"/>
      <c r="F11" s="22"/>
      <c r="H11" s="21"/>
      <c r="J11" s="22"/>
      <c r="L11" s="21"/>
      <c r="M11" s="21"/>
      <c r="N11" s="19"/>
      <c r="O11" s="23"/>
      <c r="P11" s="23"/>
      <c r="Q11" s="19"/>
      <c r="R11" s="19"/>
      <c r="S11" s="21"/>
      <c r="T11" s="24"/>
      <c r="U11" s="23"/>
      <c r="W11" s="23"/>
      <c r="Y11" s="24"/>
      <c r="AA11" s="23"/>
      <c r="AC11" s="23"/>
    </row>
    <row r="12" spans="1:29" x14ac:dyDescent="0.25">
      <c r="A12" s="7"/>
      <c r="D12" s="9"/>
      <c r="F12" s="10"/>
      <c r="H12" s="9"/>
      <c r="J12" s="10"/>
      <c r="L12" s="9"/>
      <c r="M12" s="9"/>
      <c r="N12" s="7"/>
      <c r="O12" s="11"/>
      <c r="P12" s="11"/>
      <c r="Q12" s="7"/>
      <c r="R12" s="7"/>
      <c r="S12" s="9"/>
      <c r="T12" s="12"/>
      <c r="U12" s="11"/>
      <c r="W12" s="11"/>
      <c r="Y12" s="12"/>
      <c r="AA12" s="11"/>
      <c r="AC12" s="11"/>
    </row>
    <row r="13" spans="1:29" x14ac:dyDescent="0.25">
      <c r="A13" s="7"/>
      <c r="D13" s="9"/>
      <c r="F13" s="10"/>
      <c r="H13" s="9"/>
      <c r="J13" s="10"/>
      <c r="L13" s="9"/>
      <c r="M13" s="9"/>
      <c r="N13" s="7"/>
      <c r="O13" s="11"/>
      <c r="P13" s="11"/>
      <c r="Q13" s="7"/>
      <c r="R13" s="7"/>
      <c r="S13" s="9"/>
      <c r="T13" s="12"/>
      <c r="U13" s="11"/>
      <c r="W13" s="11"/>
      <c r="Y13" s="12"/>
      <c r="AA13" s="11"/>
      <c r="AC13" s="11"/>
    </row>
    <row r="14" spans="1:29" x14ac:dyDescent="0.25">
      <c r="A14" s="7"/>
      <c r="D14" s="9"/>
      <c r="F14" s="10"/>
      <c r="H14" s="9"/>
      <c r="J14" s="10"/>
      <c r="L14" s="9"/>
      <c r="M14" s="9"/>
      <c r="N14" s="7"/>
      <c r="O14" s="11"/>
      <c r="P14" s="11"/>
      <c r="Q14" s="7"/>
      <c r="R14" s="7"/>
      <c r="S14" s="9"/>
      <c r="T14" s="12"/>
      <c r="U14" s="11"/>
      <c r="W14" s="11"/>
      <c r="Y14" s="12"/>
      <c r="AA14" s="11"/>
      <c r="AC14" s="11"/>
    </row>
    <row r="15" spans="1:29" x14ac:dyDescent="0.25">
      <c r="A15" s="7"/>
      <c r="D15" s="9"/>
      <c r="F15" s="10"/>
      <c r="H15" s="9"/>
      <c r="J15" s="10"/>
      <c r="L15" s="9"/>
      <c r="M15" s="9"/>
      <c r="N15" s="7"/>
      <c r="O15" s="11"/>
      <c r="P15" s="11"/>
      <c r="Q15" s="7"/>
      <c r="R15" s="7"/>
      <c r="S15" s="9"/>
      <c r="T15" s="12"/>
      <c r="U15" s="11"/>
      <c r="W15" s="11"/>
      <c r="Y15" s="12"/>
      <c r="AA15" s="11"/>
      <c r="AC15" s="11"/>
    </row>
    <row r="16" spans="1:29" x14ac:dyDescent="0.25">
      <c r="A16" s="7"/>
      <c r="D16" s="9"/>
      <c r="F16" s="10"/>
      <c r="H16" s="9"/>
      <c r="J16" s="10"/>
      <c r="L16" s="9"/>
      <c r="M16" s="9"/>
      <c r="N16" s="7"/>
      <c r="O16" s="11"/>
      <c r="P16" s="11"/>
      <c r="Q16" s="7"/>
      <c r="R16" s="7"/>
      <c r="S16" s="9"/>
      <c r="T16" s="12"/>
      <c r="U16" s="11"/>
      <c r="W16" s="11"/>
      <c r="Y16" s="12"/>
      <c r="AA16" s="11"/>
      <c r="AC16" s="11"/>
    </row>
    <row r="17" spans="1:29" x14ac:dyDescent="0.25">
      <c r="A17" s="7"/>
      <c r="D17" s="9"/>
      <c r="F17" s="10"/>
      <c r="H17" s="9"/>
      <c r="J17" s="10"/>
      <c r="L17" s="9"/>
      <c r="M17" s="9"/>
      <c r="N17" s="7"/>
      <c r="O17" s="11"/>
      <c r="P17" s="11"/>
      <c r="Q17" s="7"/>
      <c r="R17" s="7"/>
      <c r="S17" s="9"/>
      <c r="T17" s="12"/>
      <c r="U17" s="11"/>
      <c r="W17" s="11"/>
      <c r="Y17" s="12"/>
      <c r="AA17" s="11"/>
      <c r="AC17" s="11"/>
    </row>
    <row r="18" spans="1:29" x14ac:dyDescent="0.25">
      <c r="A18" s="7"/>
      <c r="D18" s="9"/>
      <c r="F18" s="10"/>
      <c r="H18" s="9"/>
      <c r="J18" s="10"/>
      <c r="L18" s="9"/>
      <c r="M18" s="9"/>
      <c r="N18" s="7"/>
      <c r="O18" s="11"/>
      <c r="P18" s="11"/>
      <c r="Q18" s="7"/>
      <c r="R18" s="7"/>
      <c r="S18" s="9"/>
      <c r="T18" s="12"/>
      <c r="U18" s="11"/>
      <c r="W18" s="11"/>
      <c r="Y18" s="12"/>
      <c r="AA18" s="11"/>
      <c r="AC18" s="11"/>
    </row>
    <row r="19" spans="1:29" x14ac:dyDescent="0.25">
      <c r="A19" s="7"/>
      <c r="D19" s="9"/>
      <c r="F19" s="10"/>
      <c r="H19" s="9"/>
      <c r="J19" s="10"/>
      <c r="L19" s="9"/>
      <c r="M19" s="9"/>
      <c r="N19" s="7"/>
      <c r="O19" s="11"/>
      <c r="P19" s="11"/>
      <c r="Q19" s="7"/>
      <c r="R19" s="7"/>
      <c r="S19" s="9"/>
      <c r="T19" s="12"/>
      <c r="U19" s="11"/>
      <c r="W19" s="11"/>
      <c r="Y19" s="12"/>
      <c r="AA19" s="11"/>
      <c r="AC19" s="11"/>
    </row>
    <row r="20" spans="1:29" s="14" customFormat="1" x14ac:dyDescent="0.25">
      <c r="A20" s="13"/>
      <c r="D20" s="15"/>
      <c r="F20" s="16"/>
      <c r="H20" s="15"/>
      <c r="J20" s="16"/>
      <c r="L20" s="15"/>
      <c r="M20" s="15"/>
      <c r="N20" s="13"/>
      <c r="O20" s="17"/>
      <c r="P20" s="17"/>
      <c r="Q20" s="13"/>
      <c r="R20" s="13"/>
      <c r="S20" s="15"/>
      <c r="T20" s="18"/>
      <c r="U20" s="17"/>
      <c r="W20" s="17"/>
      <c r="Y20" s="18"/>
      <c r="AA20" s="17"/>
      <c r="AC20" s="17"/>
    </row>
    <row r="21" spans="1:29" s="20" customFormat="1" x14ac:dyDescent="0.25">
      <c r="A21" s="19"/>
      <c r="D21" s="21"/>
      <c r="F21" s="22"/>
      <c r="H21" s="21"/>
      <c r="J21" s="22"/>
      <c r="L21" s="21"/>
      <c r="M21" s="21"/>
      <c r="N21" s="19"/>
      <c r="O21" s="23"/>
      <c r="P21" s="23"/>
      <c r="Q21" s="19"/>
      <c r="R21" s="19"/>
      <c r="S21" s="21"/>
      <c r="T21" s="24"/>
      <c r="U21" s="23"/>
      <c r="W21" s="23"/>
      <c r="Y21" s="24"/>
      <c r="AA21" s="23"/>
      <c r="AC21" s="23"/>
    </row>
    <row r="22" spans="1:29" x14ac:dyDescent="0.25">
      <c r="A22" s="7"/>
      <c r="D22" s="9"/>
      <c r="F22" s="10"/>
      <c r="H22" s="9"/>
      <c r="J22" s="10"/>
      <c r="L22" s="9"/>
      <c r="M22" s="9"/>
      <c r="N22" s="7"/>
      <c r="O22" s="11"/>
      <c r="P22" s="11"/>
      <c r="Q22" s="7"/>
      <c r="R22" s="7"/>
      <c r="S22" s="9"/>
      <c r="T22" s="12"/>
      <c r="U22" s="11"/>
      <c r="W22" s="11"/>
      <c r="Y22" s="12"/>
      <c r="AA22" s="11"/>
      <c r="AC22" s="11"/>
    </row>
    <row r="23" spans="1:29" x14ac:dyDescent="0.25">
      <c r="A23" s="7"/>
      <c r="D23" s="9"/>
      <c r="F23" s="10"/>
      <c r="H23" s="9"/>
      <c r="J23" s="10"/>
      <c r="L23" s="9"/>
      <c r="M23" s="9"/>
      <c r="N23" s="7"/>
      <c r="O23" s="11"/>
      <c r="P23" s="11"/>
      <c r="Q23" s="7"/>
      <c r="R23" s="7"/>
      <c r="S23" s="9"/>
      <c r="T23" s="12"/>
      <c r="U23" s="11"/>
      <c r="W23" s="11"/>
      <c r="Y23" s="12"/>
      <c r="AA23" s="11"/>
      <c r="AC23" s="11"/>
    </row>
    <row r="24" spans="1:29" x14ac:dyDescent="0.25">
      <c r="A24" s="7"/>
      <c r="D24" s="9"/>
      <c r="F24" s="10"/>
      <c r="H24" s="9"/>
      <c r="J24" s="10"/>
      <c r="L24" s="9"/>
      <c r="M24" s="9"/>
      <c r="N24" s="7"/>
      <c r="O24" s="11"/>
      <c r="P24" s="11"/>
      <c r="Q24" s="7"/>
      <c r="R24" s="7"/>
      <c r="S24" s="9"/>
      <c r="T24" s="12"/>
      <c r="U24" s="11"/>
      <c r="W24" s="11"/>
      <c r="Y24" s="12"/>
      <c r="AA24" s="11"/>
      <c r="AC24" s="11"/>
    </row>
    <row r="25" spans="1:29" x14ac:dyDescent="0.25">
      <c r="A25" s="7"/>
      <c r="D25" s="9"/>
      <c r="F25" s="10"/>
      <c r="H25" s="9"/>
      <c r="J25" s="10"/>
      <c r="L25" s="9"/>
      <c r="M25" s="9"/>
      <c r="N25" s="7"/>
      <c r="O25" s="11"/>
      <c r="P25" s="11"/>
      <c r="Q25" s="7"/>
      <c r="R25" s="7"/>
      <c r="S25" s="9"/>
      <c r="T25" s="12"/>
      <c r="U25" s="11"/>
      <c r="W25" s="11"/>
      <c r="Y25" s="12"/>
      <c r="AA25" s="11"/>
      <c r="AC25" s="11"/>
    </row>
    <row r="26" spans="1:29" x14ac:dyDescent="0.25">
      <c r="A26" s="7"/>
      <c r="D26" s="9"/>
      <c r="F26" s="10"/>
      <c r="H26" s="9"/>
      <c r="J26" s="10"/>
      <c r="L26" s="9"/>
      <c r="M26" s="9"/>
      <c r="N26" s="7"/>
      <c r="O26" s="11"/>
      <c r="P26" s="11"/>
      <c r="Q26" s="7"/>
      <c r="R26" s="7"/>
      <c r="S26" s="9"/>
      <c r="T26" s="12"/>
      <c r="U26" s="11"/>
      <c r="W26" s="11"/>
      <c r="Y26" s="12"/>
      <c r="AA26" s="11"/>
      <c r="AC26" s="11"/>
    </row>
    <row r="27" spans="1:29" x14ac:dyDescent="0.25">
      <c r="A27" s="7"/>
      <c r="D27" s="9"/>
      <c r="F27" s="10"/>
      <c r="H27" s="9"/>
      <c r="J27" s="10"/>
      <c r="L27" s="9"/>
      <c r="M27" s="9"/>
      <c r="N27" s="7"/>
      <c r="O27" s="11"/>
      <c r="P27" s="11"/>
      <c r="Q27" s="7"/>
      <c r="R27" s="7"/>
      <c r="S27" s="9"/>
      <c r="T27" s="12"/>
      <c r="U27" s="11"/>
      <c r="W27" s="11"/>
      <c r="Y27" s="12"/>
      <c r="AA27" s="11"/>
      <c r="AC27" s="11"/>
    </row>
    <row r="28" spans="1:29" x14ac:dyDescent="0.25">
      <c r="A28" s="7"/>
      <c r="D28" s="9"/>
      <c r="F28" s="10"/>
      <c r="H28" s="9"/>
      <c r="J28" s="10"/>
      <c r="L28" s="9"/>
      <c r="M28" s="9"/>
      <c r="N28" s="7"/>
      <c r="O28" s="11"/>
      <c r="P28" s="11"/>
      <c r="Q28" s="7"/>
      <c r="R28" s="7"/>
      <c r="S28" s="9"/>
      <c r="T28" s="12"/>
      <c r="U28" s="11"/>
      <c r="W28" s="11"/>
      <c r="Y28" s="12"/>
      <c r="AA28" s="11"/>
      <c r="AC28" s="11"/>
    </row>
    <row r="29" spans="1:29" x14ac:dyDescent="0.25">
      <c r="A29" s="7"/>
      <c r="D29" s="9"/>
      <c r="F29" s="10"/>
      <c r="H29" s="9"/>
      <c r="J29" s="10"/>
      <c r="L29" s="9"/>
      <c r="M29" s="9"/>
      <c r="N29" s="7"/>
      <c r="O29" s="11"/>
      <c r="P29" s="11"/>
      <c r="Q29" s="7"/>
      <c r="R29" s="7"/>
      <c r="S29" s="9"/>
      <c r="T29" s="12"/>
      <c r="U29" s="11"/>
      <c r="W29" s="11"/>
      <c r="Y29" s="12"/>
      <c r="AA29" s="11"/>
      <c r="AC29" s="11"/>
    </row>
    <row r="30" spans="1:29" s="14" customFormat="1" x14ac:dyDescent="0.25">
      <c r="A30" s="13"/>
      <c r="D30" s="15"/>
      <c r="F30" s="16"/>
      <c r="H30" s="15"/>
      <c r="J30" s="16"/>
      <c r="L30" s="15"/>
      <c r="M30" s="15"/>
      <c r="N30" s="13"/>
      <c r="O30" s="17"/>
      <c r="P30" s="17"/>
      <c r="Q30" s="13"/>
      <c r="R30" s="13"/>
      <c r="S30" s="15"/>
      <c r="T30" s="18"/>
      <c r="U30" s="17"/>
      <c r="W30" s="17"/>
      <c r="Y30" s="18"/>
      <c r="AA30" s="17"/>
      <c r="AC30" s="17"/>
    </row>
    <row r="31" spans="1:29" s="20" customFormat="1" x14ac:dyDescent="0.25">
      <c r="A31" s="19"/>
      <c r="D31" s="21"/>
      <c r="F31" s="22"/>
      <c r="H31" s="21"/>
      <c r="J31" s="22"/>
      <c r="L31" s="21"/>
      <c r="M31" s="21"/>
      <c r="N31" s="19"/>
      <c r="O31" s="23"/>
      <c r="P31" s="23"/>
      <c r="Q31" s="19"/>
      <c r="R31" s="19"/>
      <c r="S31" s="21"/>
      <c r="T31" s="24"/>
      <c r="U31" s="23"/>
      <c r="W31" s="23"/>
      <c r="Y31" s="24"/>
      <c r="AA31" s="23"/>
      <c r="AC31" s="23"/>
    </row>
    <row r="32" spans="1:29" x14ac:dyDescent="0.25">
      <c r="A32" s="7"/>
      <c r="D32" s="9"/>
      <c r="F32" s="10"/>
      <c r="H32" s="9"/>
      <c r="J32" s="10"/>
      <c r="L32" s="9"/>
      <c r="M32" s="9"/>
      <c r="N32" s="7"/>
      <c r="O32" s="11"/>
      <c r="P32" s="11"/>
      <c r="Q32" s="7"/>
      <c r="R32" s="7"/>
      <c r="S32" s="9"/>
      <c r="T32" s="12"/>
      <c r="U32" s="11"/>
      <c r="W32" s="11"/>
      <c r="Y32" s="12"/>
      <c r="AA32" s="11"/>
      <c r="AC32" s="11"/>
    </row>
    <row r="33" spans="1:29" x14ac:dyDescent="0.25">
      <c r="A33" s="7"/>
      <c r="D33" s="9"/>
      <c r="F33" s="10"/>
      <c r="H33" s="9"/>
      <c r="J33" s="10"/>
      <c r="L33" s="9"/>
      <c r="M33" s="9"/>
      <c r="N33" s="7"/>
      <c r="O33" s="11"/>
      <c r="P33" s="11"/>
      <c r="Q33" s="7"/>
      <c r="R33" s="7"/>
      <c r="S33" s="9"/>
      <c r="T33" s="12"/>
      <c r="U33" s="11"/>
      <c r="W33" s="11"/>
      <c r="Y33" s="12"/>
      <c r="AA33" s="11"/>
      <c r="AC33" s="11"/>
    </row>
    <row r="34" spans="1:29" x14ac:dyDescent="0.25">
      <c r="A34" s="7"/>
      <c r="D34" s="9"/>
      <c r="F34" s="10"/>
      <c r="H34" s="9"/>
      <c r="J34" s="10"/>
      <c r="L34" s="9"/>
      <c r="M34" s="9"/>
      <c r="N34" s="7"/>
      <c r="O34" s="11"/>
      <c r="P34" s="11"/>
      <c r="Q34" s="7"/>
      <c r="R34" s="7"/>
      <c r="S34" s="9"/>
      <c r="T34" s="12"/>
      <c r="U34" s="11"/>
      <c r="W34" s="11"/>
      <c r="Y34" s="12"/>
      <c r="AA34" s="11"/>
      <c r="AC34" s="11"/>
    </row>
    <row r="35" spans="1:29" x14ac:dyDescent="0.25">
      <c r="A35" s="7"/>
      <c r="D35" s="9"/>
      <c r="F35" s="10"/>
      <c r="H35" s="9"/>
      <c r="J35" s="10"/>
      <c r="L35" s="9"/>
      <c r="M35" s="9"/>
      <c r="N35" s="7"/>
      <c r="O35" s="11"/>
      <c r="P35" s="11"/>
      <c r="Q35" s="7"/>
      <c r="R35" s="7"/>
      <c r="S35" s="9"/>
      <c r="T35" s="12"/>
      <c r="U35" s="11"/>
      <c r="W35" s="11"/>
      <c r="Y35" s="12"/>
      <c r="AA35" s="11"/>
      <c r="AC35" s="11"/>
    </row>
    <row r="36" spans="1:29" x14ac:dyDescent="0.25">
      <c r="A36" s="7"/>
      <c r="D36" s="9"/>
      <c r="F36" s="10"/>
      <c r="H36" s="9"/>
      <c r="J36" s="10"/>
      <c r="L36" s="9"/>
      <c r="M36" s="9"/>
      <c r="N36" s="7"/>
      <c r="O36" s="11"/>
      <c r="P36" s="11"/>
      <c r="Q36" s="7"/>
      <c r="R36" s="7"/>
      <c r="S36" s="9"/>
      <c r="T36" s="12"/>
      <c r="U36" s="11"/>
      <c r="W36" s="11"/>
      <c r="Y36" s="12"/>
      <c r="AA36" s="11"/>
      <c r="AC36" s="11"/>
    </row>
    <row r="37" spans="1:29" x14ac:dyDescent="0.25">
      <c r="A37" s="7"/>
      <c r="D37" s="9"/>
      <c r="F37" s="10"/>
      <c r="H37" s="9"/>
      <c r="J37" s="10"/>
      <c r="L37" s="9"/>
      <c r="M37" s="9"/>
      <c r="N37" s="7"/>
      <c r="O37" s="11"/>
      <c r="P37" s="11"/>
      <c r="Q37" s="7"/>
      <c r="R37" s="7"/>
      <c r="S37" s="9"/>
      <c r="T37" s="12"/>
      <c r="U37" s="11"/>
      <c r="W37" s="11"/>
      <c r="Y37" s="12"/>
      <c r="AA37" s="11"/>
      <c r="AC37" s="11"/>
    </row>
    <row r="38" spans="1:29" x14ac:dyDescent="0.25">
      <c r="A38" s="7"/>
      <c r="D38" s="9"/>
      <c r="F38" s="10"/>
      <c r="H38" s="9"/>
      <c r="J38" s="10"/>
      <c r="L38" s="9"/>
      <c r="M38" s="9"/>
      <c r="N38" s="7"/>
      <c r="O38" s="11"/>
      <c r="P38" s="11"/>
      <c r="Q38" s="7"/>
      <c r="R38" s="7"/>
      <c r="S38" s="9"/>
      <c r="T38" s="12"/>
      <c r="U38" s="11"/>
      <c r="W38" s="11"/>
      <c r="Y38" s="12"/>
      <c r="AA38" s="11"/>
      <c r="AC38" s="11"/>
    </row>
    <row r="39" spans="1:29" x14ac:dyDescent="0.25">
      <c r="A39" s="7"/>
      <c r="D39" s="9"/>
      <c r="F39" s="10"/>
      <c r="H39" s="9"/>
      <c r="J39" s="10"/>
      <c r="L39" s="9"/>
      <c r="M39" s="9"/>
      <c r="N39" s="7"/>
      <c r="O39" s="11"/>
      <c r="P39" s="11"/>
      <c r="Q39" s="7"/>
      <c r="R39" s="7"/>
      <c r="S39" s="9"/>
      <c r="T39" s="12"/>
      <c r="U39" s="11"/>
      <c r="W39" s="11"/>
      <c r="Y39" s="12"/>
      <c r="AA39" s="11"/>
      <c r="AC39" s="11"/>
    </row>
    <row r="40" spans="1:29" x14ac:dyDescent="0.25">
      <c r="A40" s="7"/>
      <c r="D40" s="9"/>
      <c r="F40" s="10"/>
      <c r="H40" s="9"/>
      <c r="J40" s="10"/>
      <c r="L40" s="9"/>
      <c r="M40" s="9"/>
      <c r="N40" s="7"/>
      <c r="O40" s="11"/>
      <c r="P40" s="11"/>
      <c r="Q40" s="7"/>
      <c r="R40" s="7"/>
      <c r="S40" s="9"/>
      <c r="T40" s="12"/>
      <c r="U40" s="11"/>
      <c r="W40" s="11"/>
      <c r="Y40" s="12"/>
      <c r="AA40" s="11"/>
      <c r="AC40" s="11"/>
    </row>
    <row r="41" spans="1:29" x14ac:dyDescent="0.25">
      <c r="A41" s="7"/>
      <c r="D41" s="9"/>
      <c r="F41" s="10"/>
      <c r="H41" s="9"/>
      <c r="J41" s="10"/>
      <c r="L41" s="9"/>
      <c r="M41" s="9"/>
      <c r="N41" s="7"/>
      <c r="O41" s="11"/>
      <c r="P41" s="11"/>
      <c r="Q41" s="7"/>
      <c r="R41" s="7"/>
      <c r="S41" s="9"/>
      <c r="T41" s="12"/>
      <c r="U41" s="11"/>
      <c r="W41" s="11"/>
      <c r="Y41" s="12"/>
      <c r="AA41" s="11"/>
      <c r="AC41" s="11"/>
    </row>
    <row r="42" spans="1:29" x14ac:dyDescent="0.25">
      <c r="A42" s="7"/>
      <c r="D42" s="9"/>
      <c r="F42" s="10"/>
      <c r="H42" s="9"/>
      <c r="J42" s="10"/>
      <c r="L42" s="9"/>
      <c r="M42" s="9"/>
      <c r="N42" s="7"/>
      <c r="O42" s="11"/>
      <c r="P42" s="11"/>
      <c r="Q42" s="7"/>
      <c r="R42" s="7"/>
      <c r="S42" s="9"/>
      <c r="T42" s="12"/>
      <c r="U42" s="11"/>
      <c r="W42" s="11"/>
      <c r="Y42" s="12"/>
      <c r="AA42" s="11"/>
      <c r="AC42" s="11"/>
    </row>
    <row r="43" spans="1:29" x14ac:dyDescent="0.25">
      <c r="A43" s="7"/>
      <c r="D43" s="9"/>
      <c r="F43" s="10"/>
      <c r="H43" s="9"/>
      <c r="J43" s="10"/>
      <c r="L43" s="9"/>
      <c r="M43" s="9"/>
      <c r="N43" s="7"/>
      <c r="O43" s="11"/>
      <c r="P43" s="11"/>
      <c r="Q43" s="7"/>
      <c r="R43" s="7"/>
      <c r="S43" s="9"/>
      <c r="T43" s="12"/>
      <c r="U43" s="11"/>
      <c r="W43" s="11"/>
      <c r="Y43" s="12"/>
      <c r="AA43" s="11"/>
      <c r="AC43" s="11"/>
    </row>
    <row r="44" spans="1:29" x14ac:dyDescent="0.25">
      <c r="A44" s="7"/>
      <c r="D44" s="9"/>
      <c r="F44" s="10"/>
      <c r="H44" s="9"/>
      <c r="J44" s="10"/>
      <c r="L44" s="9"/>
      <c r="M44" s="9"/>
      <c r="N44" s="7"/>
      <c r="O44" s="11"/>
      <c r="P44" s="11"/>
      <c r="Q44" s="7"/>
      <c r="R44" s="7"/>
      <c r="S44" s="9"/>
      <c r="T44" s="12"/>
      <c r="U44" s="11"/>
      <c r="W44" s="11"/>
      <c r="Y44" s="12"/>
      <c r="AA44" s="11"/>
      <c r="AC44" s="11"/>
    </row>
    <row r="45" spans="1:29" x14ac:dyDescent="0.25">
      <c r="A45" s="7"/>
      <c r="D45" s="9"/>
      <c r="F45" s="10"/>
      <c r="H45" s="9"/>
      <c r="J45" s="10"/>
      <c r="L45" s="9"/>
      <c r="M45" s="9"/>
      <c r="N45" s="7"/>
      <c r="O45" s="11"/>
      <c r="P45" s="11"/>
      <c r="Q45" s="7"/>
      <c r="R45" s="7"/>
      <c r="S45" s="9"/>
      <c r="T45" s="12"/>
      <c r="U45" s="11"/>
      <c r="W45" s="11"/>
      <c r="Y45" s="12"/>
      <c r="AA45" s="11"/>
      <c r="AC45" s="11"/>
    </row>
    <row r="46" spans="1:29" x14ac:dyDescent="0.25">
      <c r="A46" s="7"/>
      <c r="D46" s="9"/>
      <c r="F46" s="10"/>
      <c r="H46" s="9"/>
      <c r="J46" s="10"/>
      <c r="L46" s="9"/>
      <c r="M46" s="9"/>
      <c r="N46" s="7"/>
      <c r="O46" s="11"/>
      <c r="P46" s="11"/>
      <c r="Q46" s="7"/>
      <c r="R46" s="7"/>
      <c r="S46" s="9"/>
      <c r="T46" s="12"/>
      <c r="U46" s="11"/>
      <c r="W46" s="11"/>
      <c r="Y46" s="12"/>
      <c r="AA46" s="11"/>
      <c r="AC46" s="11"/>
    </row>
    <row r="47" spans="1:29" x14ac:dyDescent="0.25">
      <c r="A47" s="7"/>
      <c r="D47" s="9"/>
      <c r="F47" s="10"/>
      <c r="H47" s="9"/>
      <c r="J47" s="10"/>
      <c r="L47" s="9"/>
      <c r="M47" s="9"/>
      <c r="N47" s="7"/>
      <c r="O47" s="11"/>
      <c r="P47" s="11"/>
      <c r="Q47" s="7"/>
      <c r="R47" s="7"/>
      <c r="S47" s="9"/>
      <c r="T47" s="12"/>
      <c r="U47" s="11"/>
      <c r="W47" s="11"/>
      <c r="Y47" s="12"/>
      <c r="AA47" s="11"/>
      <c r="AC47" s="11"/>
    </row>
    <row r="48" spans="1:29" x14ac:dyDescent="0.25">
      <c r="A48" s="7"/>
      <c r="D48" s="9"/>
      <c r="F48" s="10"/>
      <c r="H48" s="9"/>
      <c r="J48" s="10"/>
      <c r="L48" s="9"/>
      <c r="M48" s="9"/>
      <c r="N48" s="7"/>
      <c r="O48" s="11"/>
      <c r="P48" s="11"/>
      <c r="Q48" s="7"/>
      <c r="R48" s="7"/>
      <c r="S48" s="9"/>
      <c r="T48" s="12"/>
      <c r="U48" s="11"/>
      <c r="W48" s="11"/>
      <c r="Y48" s="12"/>
      <c r="AA48" s="11"/>
      <c r="AC48" s="11"/>
    </row>
    <row r="49" spans="1:29 16384:16384" s="14" customFormat="1" x14ac:dyDescent="0.25">
      <c r="A49" s="13"/>
      <c r="D49" s="15"/>
      <c r="F49" s="16"/>
      <c r="H49" s="15"/>
      <c r="J49" s="16"/>
      <c r="L49" s="15"/>
      <c r="M49" s="15"/>
      <c r="N49" s="13"/>
      <c r="O49" s="17"/>
      <c r="P49" s="17"/>
      <c r="Q49" s="13"/>
      <c r="R49" s="13"/>
      <c r="S49" s="15"/>
      <c r="T49" s="18"/>
      <c r="U49" s="17"/>
      <c r="W49" s="17"/>
      <c r="Y49" s="18"/>
      <c r="AA49" s="17"/>
      <c r="AC49" s="17"/>
    </row>
    <row r="50" spans="1:29 16384:16384" s="20" customFormat="1" x14ac:dyDescent="0.25">
      <c r="A50" s="19"/>
      <c r="D50" s="21"/>
      <c r="F50" s="22"/>
      <c r="H50" s="21"/>
      <c r="J50" s="22"/>
      <c r="L50" s="21"/>
      <c r="M50" s="21"/>
      <c r="N50" s="19"/>
      <c r="O50" s="23"/>
      <c r="P50" s="23"/>
      <c r="Q50" s="19"/>
      <c r="R50" s="19"/>
      <c r="S50" s="21"/>
      <c r="T50" s="24"/>
      <c r="U50" s="23"/>
      <c r="W50" s="23"/>
      <c r="Y50" s="24"/>
      <c r="AA50" s="23"/>
      <c r="AC50" s="23"/>
      <c r="XFD50" s="25">
        <f>SUM(O50:XFC50)</f>
        <v>0</v>
      </c>
    </row>
    <row r="51" spans="1:29 16384:16384" x14ac:dyDescent="0.25">
      <c r="A51" s="7"/>
      <c r="D51" s="9"/>
      <c r="F51" s="10"/>
      <c r="H51" s="9"/>
      <c r="J51" s="10"/>
      <c r="L51" s="9"/>
      <c r="M51" s="9"/>
      <c r="N51" s="7"/>
      <c r="O51" s="11"/>
      <c r="P51" s="11"/>
      <c r="Q51" s="7"/>
      <c r="R51" s="7"/>
      <c r="S51" s="9"/>
      <c r="T51" s="12"/>
      <c r="U51" s="11"/>
      <c r="W51" s="11"/>
      <c r="Y51" s="12"/>
      <c r="AA51" s="11"/>
      <c r="AC51" s="11"/>
    </row>
    <row r="52" spans="1:29 16384:16384" x14ac:dyDescent="0.25">
      <c r="A52" s="7"/>
      <c r="D52" s="9"/>
      <c r="F52" s="10"/>
      <c r="H52" s="9"/>
      <c r="J52" s="10"/>
      <c r="L52" s="9"/>
      <c r="M52" s="9"/>
      <c r="N52" s="26"/>
      <c r="S52" s="9"/>
      <c r="T52" s="12"/>
      <c r="U52" s="11"/>
      <c r="W52" s="11"/>
      <c r="Y52" s="12"/>
      <c r="AA52" s="11"/>
      <c r="AC52" s="11"/>
    </row>
    <row r="53" spans="1:29 16384:16384" x14ac:dyDescent="0.25">
      <c r="A53" s="7"/>
      <c r="D53" s="9"/>
      <c r="F53" s="10"/>
      <c r="H53" s="9"/>
      <c r="J53" s="10"/>
      <c r="L53" s="9"/>
      <c r="M53" s="9"/>
      <c r="N53" s="26"/>
      <c r="S53" s="9"/>
      <c r="T53" s="12"/>
      <c r="U53" s="11"/>
      <c r="W53" s="11"/>
      <c r="Y53" s="12"/>
      <c r="AA53" s="11"/>
      <c r="AC53" s="11"/>
    </row>
    <row r="54" spans="1:29 16384:16384" x14ac:dyDescent="0.25">
      <c r="A54" s="7"/>
      <c r="D54" s="9"/>
      <c r="F54" s="10"/>
      <c r="H54" s="9"/>
      <c r="J54" s="10"/>
      <c r="L54" s="9"/>
      <c r="M54" s="9"/>
      <c r="N54" s="26"/>
      <c r="S54" s="9"/>
      <c r="T54" s="12"/>
      <c r="U54" s="11"/>
      <c r="W54" s="11"/>
      <c r="Y54" s="12"/>
      <c r="AA54" s="11"/>
      <c r="AC54" s="11"/>
    </row>
    <row r="55" spans="1:29 16384:16384" x14ac:dyDescent="0.25">
      <c r="A55" s="7"/>
      <c r="D55" s="9"/>
      <c r="F55" s="10"/>
      <c r="H55" s="9"/>
      <c r="J55" s="10"/>
      <c r="L55" s="9"/>
      <c r="M55" s="9"/>
      <c r="N55" s="26"/>
      <c r="S55" s="9"/>
      <c r="T55" s="12"/>
      <c r="U55" s="11"/>
      <c r="W55" s="11"/>
      <c r="Y55" s="12"/>
      <c r="AA55" s="11"/>
      <c r="AC55" s="11"/>
    </row>
    <row r="56" spans="1:29 16384:16384" x14ac:dyDescent="0.25">
      <c r="A56" s="7"/>
      <c r="D56" s="9"/>
      <c r="F56" s="10"/>
      <c r="H56" s="9"/>
      <c r="J56" s="10"/>
      <c r="L56" s="9"/>
      <c r="M56" s="9"/>
      <c r="N56" s="26"/>
      <c r="S56" s="9"/>
      <c r="T56" s="12"/>
      <c r="U56" s="11"/>
      <c r="W56" s="11"/>
      <c r="Y56" s="12"/>
      <c r="AA56" s="11"/>
      <c r="AC56" s="11"/>
    </row>
    <row r="57" spans="1:29 16384:16384" x14ac:dyDescent="0.25">
      <c r="A57" s="7"/>
      <c r="D57" s="9"/>
      <c r="F57" s="10"/>
      <c r="H57" s="9"/>
      <c r="J57" s="10"/>
      <c r="L57" s="9"/>
      <c r="M57" s="9"/>
      <c r="N57" s="26"/>
      <c r="S57" s="9"/>
      <c r="T57" s="12"/>
      <c r="U57" s="11"/>
      <c r="W57" s="11"/>
      <c r="Y57" s="12"/>
      <c r="AA57" s="11"/>
      <c r="AC57" s="11"/>
    </row>
    <row r="58" spans="1:29 16384:16384" x14ac:dyDescent="0.25">
      <c r="A58" s="7"/>
      <c r="D58" s="9"/>
      <c r="F58" s="10"/>
      <c r="H58" s="9"/>
      <c r="J58" s="10"/>
      <c r="L58" s="9"/>
      <c r="M58" s="9"/>
      <c r="N58" s="26"/>
      <c r="S58" s="9"/>
      <c r="T58" s="12"/>
      <c r="U58" s="11"/>
      <c r="W58" s="11"/>
      <c r="Y58" s="12"/>
      <c r="AA58" s="11"/>
      <c r="AC58" s="11"/>
    </row>
    <row r="59" spans="1:29 16384:16384" x14ac:dyDescent="0.25">
      <c r="A59" s="7"/>
      <c r="D59" s="9"/>
      <c r="F59" s="10"/>
      <c r="H59" s="9"/>
      <c r="J59" s="10"/>
      <c r="L59" s="9"/>
      <c r="M59" s="9"/>
      <c r="N59" s="26"/>
      <c r="S59" s="9"/>
      <c r="T59" s="12"/>
      <c r="U59" s="11"/>
      <c r="W59" s="11"/>
      <c r="Y59" s="12"/>
      <c r="AA59" s="11"/>
      <c r="AC59" s="11"/>
    </row>
    <row r="60" spans="1:29 16384:16384" x14ac:dyDescent="0.25">
      <c r="A60" s="7"/>
      <c r="D60" s="9"/>
      <c r="F60" s="10"/>
      <c r="H60" s="9"/>
      <c r="J60" s="10"/>
      <c r="L60" s="9"/>
      <c r="M60" s="9"/>
      <c r="N60" s="26"/>
      <c r="S60" s="9"/>
      <c r="T60" s="12"/>
      <c r="U60" s="11"/>
      <c r="W60" s="11"/>
      <c r="Y60" s="12"/>
      <c r="AA60" s="11"/>
      <c r="AC60" s="11"/>
    </row>
    <row r="61" spans="1:29 16384:16384" x14ac:dyDescent="0.25">
      <c r="A61" s="7"/>
      <c r="D61" s="9"/>
      <c r="F61" s="10"/>
      <c r="H61" s="9"/>
      <c r="J61" s="10"/>
      <c r="L61" s="9"/>
      <c r="M61" s="9"/>
      <c r="N61" s="26"/>
      <c r="S61" s="9"/>
      <c r="T61" s="12"/>
      <c r="U61" s="11"/>
      <c r="W61" s="11"/>
      <c r="Y61" s="12"/>
      <c r="AA61" s="11"/>
      <c r="AC61" s="11"/>
    </row>
    <row r="62" spans="1:29 16384:16384" s="14" customFormat="1" x14ac:dyDescent="0.25">
      <c r="A62" s="13"/>
      <c r="D62" s="15"/>
      <c r="F62" s="16"/>
      <c r="H62" s="15"/>
      <c r="J62" s="16"/>
      <c r="L62" s="15"/>
      <c r="M62" s="15"/>
      <c r="N62" s="27"/>
      <c r="S62" s="15"/>
      <c r="T62" s="18"/>
      <c r="U62" s="17"/>
      <c r="W62" s="17"/>
      <c r="Y62" s="18"/>
      <c r="AA62" s="17"/>
      <c r="AC62" s="17"/>
    </row>
    <row r="63" spans="1:29 16384:16384" s="20" customFormat="1" x14ac:dyDescent="0.25">
      <c r="A63" s="19"/>
      <c r="D63" s="21"/>
      <c r="F63" s="22"/>
      <c r="J63" s="22"/>
      <c r="L63" s="21"/>
      <c r="N63" s="28"/>
      <c r="S63" s="21"/>
      <c r="T63" s="24"/>
      <c r="U63" s="23"/>
      <c r="W63" s="23"/>
      <c r="Y63" s="24"/>
      <c r="AA63" s="23"/>
      <c r="AC63" s="23"/>
    </row>
    <row r="64" spans="1:29 16384:16384" x14ac:dyDescent="0.25">
      <c r="A64" s="7"/>
      <c r="D64" s="9"/>
      <c r="J64" s="10"/>
      <c r="L64" s="9"/>
      <c r="S64" s="9"/>
      <c r="T64" s="12"/>
      <c r="U64" s="11"/>
      <c r="W64" s="11"/>
      <c r="Y64" s="12"/>
      <c r="AA64" s="11"/>
      <c r="AC64" s="11"/>
    </row>
    <row r="65" spans="1:29" x14ac:dyDescent="0.25">
      <c r="A65" s="7"/>
      <c r="D65" s="9"/>
      <c r="F65" s="10"/>
      <c r="J65" s="10"/>
      <c r="L65" s="9"/>
      <c r="S65" s="9"/>
      <c r="T65" s="12"/>
      <c r="U65" s="11"/>
      <c r="W65" s="11"/>
      <c r="Y65" s="12"/>
      <c r="AA65" s="11"/>
      <c r="AC65" s="11"/>
    </row>
    <row r="66" spans="1:29" x14ac:dyDescent="0.25">
      <c r="A66" s="7"/>
      <c r="D66" s="9"/>
      <c r="F66" s="10"/>
      <c r="J66" s="10"/>
      <c r="L66" s="9"/>
      <c r="S66" s="9"/>
      <c r="T66" s="12"/>
      <c r="U66" s="11"/>
      <c r="W66" s="11"/>
      <c r="Y66" s="12"/>
      <c r="AA66" s="11"/>
      <c r="AC66" s="11"/>
    </row>
    <row r="67" spans="1:29" x14ac:dyDescent="0.25">
      <c r="A67" s="7"/>
      <c r="D67" s="9"/>
      <c r="J67" s="10"/>
      <c r="L67" s="9"/>
      <c r="S67" s="9"/>
      <c r="T67" s="12"/>
      <c r="U67" s="11"/>
      <c r="W67" s="11"/>
      <c r="Y67" s="12"/>
      <c r="AA67" s="11"/>
      <c r="AC67" s="11"/>
    </row>
    <row r="68" spans="1:29" x14ac:dyDescent="0.25">
      <c r="A68" s="7"/>
      <c r="D68" s="9"/>
      <c r="F68" s="10"/>
      <c r="J68" s="10"/>
      <c r="L68" s="9"/>
      <c r="S68" s="9"/>
      <c r="T68" s="12"/>
      <c r="U68" s="11"/>
      <c r="W68" s="11"/>
      <c r="Y68" s="12"/>
      <c r="AA68" s="11"/>
      <c r="AC68" s="11"/>
    </row>
  </sheetData>
  <pageMargins left="0.74803149606299213" right="0.74803149606299213" top="0.98425196850393704" bottom="0.98425196850393704" header="0.51181102362204722" footer="0.51181102362204722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F61"/>
  <sheetViews>
    <sheetView showGridLines="0" showRowColHeaders="0" workbookViewId="0">
      <selection activeCell="C33" sqref="C33:F33"/>
    </sheetView>
  </sheetViews>
  <sheetFormatPr defaultRowHeight="14.25" x14ac:dyDescent="0.2"/>
  <cols>
    <col min="1" max="1" width="4.5" customWidth="1"/>
    <col min="3" max="3" width="17.875" style="4" customWidth="1"/>
    <col min="4" max="6" width="21.625" style="4" customWidth="1"/>
  </cols>
  <sheetData>
    <row r="1" spans="2:6" ht="4.5" customHeight="1" x14ac:dyDescent="0.2">
      <c r="B1" s="4"/>
      <c r="C1"/>
      <c r="D1"/>
      <c r="E1"/>
      <c r="F1"/>
    </row>
    <row r="2" spans="2:6" ht="33.75" customHeight="1" x14ac:dyDescent="0.2">
      <c r="B2" s="532"/>
      <c r="C2" s="666" t="s">
        <v>224</v>
      </c>
      <c r="D2" s="666"/>
      <c r="E2" s="666"/>
      <c r="F2" s="533"/>
    </row>
    <row r="3" spans="2:6" ht="33.75" x14ac:dyDescent="0.2">
      <c r="B3" s="534"/>
      <c r="C3" s="563" t="s">
        <v>238</v>
      </c>
      <c r="D3" s="667" t="str">
        <f>Grundoplysninger!C9</f>
        <v>Mads Sørensen</v>
      </c>
      <c r="E3" s="667"/>
      <c r="F3" s="535"/>
    </row>
    <row r="4" spans="2:6" ht="7.5" customHeight="1" thickBot="1" x14ac:dyDescent="0.25">
      <c r="C4"/>
      <c r="D4"/>
      <c r="E4"/>
      <c r="F4"/>
    </row>
    <row r="5" spans="2:6" ht="16.5" customHeight="1" x14ac:dyDescent="0.2">
      <c r="B5" s="662" t="str">
        <f>Grundoplysninger!$B$19</f>
        <v>Planterådgiver - grovfoderskolen</v>
      </c>
      <c r="C5" s="663"/>
      <c r="D5" s="353" t="str">
        <f>IF(Grundoplysninger!$C$19=""," ",Grundoplysninger!$C$19)</f>
        <v xml:space="preserve"> </v>
      </c>
      <c r="E5" s="357" t="str">
        <f>Grundoplysninger!$B$21</f>
        <v>Planterådgiver - primær</v>
      </c>
      <c r="F5" s="354" t="str">
        <f>IF(Grundoplysninger!$C$21=""," ",Grundoplysninger!$C$21)</f>
        <v xml:space="preserve"> </v>
      </c>
    </row>
    <row r="6" spans="2:6" ht="16.5" customHeight="1" thickBot="1" x14ac:dyDescent="0.25">
      <c r="B6" s="664" t="str">
        <f>Grundoplysninger!$B$20</f>
        <v>Kvægrådgiver - grovfoderskolen</v>
      </c>
      <c r="C6" s="665"/>
      <c r="D6" s="355" t="str">
        <f>IF(Grundoplysninger!$C$20=""," ",Grundoplysninger!$C$20)</f>
        <v xml:space="preserve"> </v>
      </c>
      <c r="E6" s="358" t="str">
        <f>Grundoplysninger!$B$22</f>
        <v>Kvægrådgiver - primær</v>
      </c>
      <c r="F6" s="356" t="str">
        <f>IF(Grundoplysninger!$C$22=""," ",Grundoplysninger!$C$22)</f>
        <v xml:space="preserve"> </v>
      </c>
    </row>
    <row r="7" spans="2:6" ht="7.5" customHeight="1" x14ac:dyDescent="0.2">
      <c r="C7"/>
      <c r="D7"/>
      <c r="E7"/>
      <c r="F7"/>
    </row>
    <row r="8" spans="2:6" ht="20.25" customHeight="1" x14ac:dyDescent="0.25">
      <c r="B8" s="306" t="s">
        <v>15</v>
      </c>
      <c r="C8" s="307" t="s">
        <v>66</v>
      </c>
      <c r="D8" s="307"/>
      <c r="E8" s="307"/>
      <c r="F8" s="307"/>
    </row>
    <row r="9" spans="2:6" ht="20.25" customHeight="1" x14ac:dyDescent="0.2">
      <c r="B9" s="536"/>
      <c r="C9" s="668"/>
      <c r="D9" s="669"/>
      <c r="E9" s="669"/>
      <c r="F9" s="669"/>
    </row>
    <row r="10" spans="2:6" ht="20.25" customHeight="1" x14ac:dyDescent="0.2">
      <c r="B10" s="537"/>
      <c r="C10" s="660"/>
      <c r="D10" s="661"/>
      <c r="E10" s="661"/>
      <c r="F10" s="661"/>
    </row>
    <row r="11" spans="2:6" ht="20.25" customHeight="1" x14ac:dyDescent="0.2">
      <c r="B11" s="537"/>
      <c r="C11" s="660"/>
      <c r="D11" s="661"/>
      <c r="E11" s="661"/>
      <c r="F11" s="661"/>
    </row>
    <row r="12" spans="2:6" ht="20.25" customHeight="1" x14ac:dyDescent="0.2">
      <c r="B12" s="537"/>
      <c r="C12" s="660"/>
      <c r="D12" s="661"/>
      <c r="E12" s="661"/>
      <c r="F12" s="661"/>
    </row>
    <row r="13" spans="2:6" ht="20.25" customHeight="1" x14ac:dyDescent="0.2">
      <c r="B13" s="537"/>
      <c r="C13" s="660"/>
      <c r="D13" s="661"/>
      <c r="E13" s="661"/>
      <c r="F13" s="661"/>
    </row>
    <row r="14" spans="2:6" ht="20.25" customHeight="1" x14ac:dyDescent="0.2">
      <c r="B14" s="537"/>
      <c r="C14" s="660"/>
      <c r="D14" s="661"/>
      <c r="E14" s="661"/>
      <c r="F14" s="661"/>
    </row>
    <row r="15" spans="2:6" ht="20.25" customHeight="1" x14ac:dyDescent="0.2">
      <c r="B15" s="537"/>
      <c r="C15" s="660"/>
      <c r="D15" s="661"/>
      <c r="E15" s="661"/>
      <c r="F15" s="661"/>
    </row>
    <row r="16" spans="2:6" ht="20.25" customHeight="1" x14ac:dyDescent="0.2">
      <c r="B16" s="537"/>
      <c r="C16" s="660"/>
      <c r="D16" s="661"/>
      <c r="E16" s="661"/>
      <c r="F16" s="661"/>
    </row>
    <row r="17" spans="2:6" ht="20.25" customHeight="1" x14ac:dyDescent="0.2">
      <c r="B17" s="537"/>
      <c r="C17" s="660"/>
      <c r="D17" s="661"/>
      <c r="E17" s="661"/>
      <c r="F17" s="661"/>
    </row>
    <row r="18" spans="2:6" ht="20.25" customHeight="1" x14ac:dyDescent="0.2">
      <c r="B18" s="537"/>
      <c r="C18" s="660"/>
      <c r="D18" s="661"/>
      <c r="E18" s="661"/>
      <c r="F18" s="661"/>
    </row>
    <row r="19" spans="2:6" ht="20.25" customHeight="1" x14ac:dyDescent="0.2">
      <c r="B19" s="537"/>
      <c r="C19" s="660"/>
      <c r="D19" s="661"/>
      <c r="E19" s="661"/>
      <c r="F19" s="661"/>
    </row>
    <row r="20" spans="2:6" ht="20.25" customHeight="1" x14ac:dyDescent="0.2">
      <c r="B20" s="537"/>
      <c r="C20" s="660"/>
      <c r="D20" s="661"/>
      <c r="E20" s="661"/>
      <c r="F20" s="661"/>
    </row>
    <row r="21" spans="2:6" ht="20.25" customHeight="1" x14ac:dyDescent="0.2">
      <c r="B21" s="537"/>
      <c r="C21" s="660"/>
      <c r="D21" s="661"/>
      <c r="E21" s="661"/>
      <c r="F21" s="661"/>
    </row>
    <row r="22" spans="2:6" ht="20.25" customHeight="1" x14ac:dyDescent="0.2">
      <c r="B22" s="537"/>
      <c r="C22" s="660"/>
      <c r="D22" s="661"/>
      <c r="E22" s="661"/>
      <c r="F22" s="661"/>
    </row>
    <row r="23" spans="2:6" ht="20.25" customHeight="1" x14ac:dyDescent="0.2">
      <c r="B23" s="537"/>
      <c r="C23" s="660"/>
      <c r="D23" s="661"/>
      <c r="E23" s="661"/>
      <c r="F23" s="661"/>
    </row>
    <row r="24" spans="2:6" ht="20.25" customHeight="1" x14ac:dyDescent="0.2">
      <c r="B24" s="537"/>
      <c r="C24" s="660"/>
      <c r="D24" s="661"/>
      <c r="E24" s="661"/>
      <c r="F24" s="661"/>
    </row>
    <row r="25" spans="2:6" ht="20.25" customHeight="1" x14ac:dyDescent="0.2">
      <c r="B25" s="537"/>
      <c r="C25" s="660"/>
      <c r="D25" s="661"/>
      <c r="E25" s="661"/>
      <c r="F25" s="661"/>
    </row>
    <row r="26" spans="2:6" ht="20.25" customHeight="1" x14ac:dyDescent="0.2">
      <c r="B26" s="537"/>
      <c r="C26" s="660"/>
      <c r="D26" s="661"/>
      <c r="E26" s="661"/>
      <c r="F26" s="661"/>
    </row>
    <row r="27" spans="2:6" ht="20.25" customHeight="1" x14ac:dyDescent="0.2">
      <c r="B27" s="537"/>
      <c r="C27" s="660"/>
      <c r="D27" s="661"/>
      <c r="E27" s="661"/>
      <c r="F27" s="661"/>
    </row>
    <row r="28" spans="2:6" ht="20.25" customHeight="1" x14ac:dyDescent="0.2">
      <c r="B28" s="537"/>
      <c r="C28" s="660"/>
      <c r="D28" s="661"/>
      <c r="E28" s="661"/>
      <c r="F28" s="661"/>
    </row>
    <row r="29" spans="2:6" ht="20.25" customHeight="1" x14ac:dyDescent="0.2">
      <c r="B29" s="537"/>
      <c r="C29" s="660"/>
      <c r="D29" s="661"/>
      <c r="E29" s="661"/>
      <c r="F29" s="661"/>
    </row>
    <row r="30" spans="2:6" ht="20.25" customHeight="1" x14ac:dyDescent="0.2">
      <c r="B30" s="537"/>
      <c r="C30" s="660"/>
      <c r="D30" s="661"/>
      <c r="E30" s="661"/>
      <c r="F30" s="661"/>
    </row>
    <row r="31" spans="2:6" ht="20.25" customHeight="1" x14ac:dyDescent="0.2">
      <c r="B31" s="537"/>
      <c r="C31" s="660"/>
      <c r="D31" s="661"/>
      <c r="E31" s="661"/>
      <c r="F31" s="661"/>
    </row>
    <row r="32" spans="2:6" ht="20.25" customHeight="1" x14ac:dyDescent="0.2">
      <c r="B32" s="537"/>
      <c r="C32" s="660"/>
      <c r="D32" s="661"/>
      <c r="E32" s="661"/>
      <c r="F32" s="661"/>
    </row>
    <row r="33" spans="2:6" ht="20.25" customHeight="1" x14ac:dyDescent="0.2">
      <c r="B33" s="537"/>
      <c r="C33" s="660"/>
      <c r="D33" s="661"/>
      <c r="E33" s="661"/>
      <c r="F33" s="661"/>
    </row>
    <row r="34" spans="2:6" ht="20.25" customHeight="1" x14ac:dyDescent="0.2">
      <c r="B34" s="537"/>
      <c r="C34" s="660"/>
      <c r="D34" s="661"/>
      <c r="E34" s="661"/>
      <c r="F34" s="661"/>
    </row>
    <row r="35" spans="2:6" ht="20.25" customHeight="1" x14ac:dyDescent="0.2">
      <c r="B35" s="537"/>
      <c r="C35" s="660"/>
      <c r="D35" s="661"/>
      <c r="E35" s="661"/>
      <c r="F35" s="661"/>
    </row>
    <row r="36" spans="2:6" ht="20.25" customHeight="1" x14ac:dyDescent="0.2">
      <c r="B36" s="537"/>
      <c r="C36" s="660"/>
      <c r="D36" s="661"/>
      <c r="E36" s="661"/>
      <c r="F36" s="661"/>
    </row>
    <row r="37" spans="2:6" ht="20.25" customHeight="1" x14ac:dyDescent="0.2">
      <c r="B37" s="538"/>
      <c r="C37" s="660"/>
      <c r="D37" s="661"/>
      <c r="E37" s="661"/>
      <c r="F37" s="661"/>
    </row>
    <row r="38" spans="2:6" ht="20.25" customHeight="1" x14ac:dyDescent="0.2">
      <c r="B38" s="4"/>
    </row>
    <row r="39" spans="2:6" ht="20.25" customHeight="1" x14ac:dyDescent="0.2">
      <c r="B39" s="4"/>
    </row>
    <row r="40" spans="2:6" ht="20.25" customHeight="1" x14ac:dyDescent="0.2">
      <c r="B40" s="4"/>
    </row>
    <row r="41" spans="2:6" ht="20.25" customHeight="1" x14ac:dyDescent="0.2">
      <c r="B41" s="4"/>
    </row>
    <row r="42" spans="2:6" ht="20.25" customHeight="1" x14ac:dyDescent="0.2">
      <c r="B42" s="4"/>
    </row>
    <row r="43" spans="2:6" ht="20.25" customHeight="1" x14ac:dyDescent="0.2">
      <c r="B43" s="4"/>
    </row>
    <row r="44" spans="2:6" ht="20.25" customHeight="1" x14ac:dyDescent="0.2">
      <c r="B44" s="4"/>
    </row>
    <row r="45" spans="2:6" ht="20.25" customHeight="1" x14ac:dyDescent="0.2">
      <c r="B45" s="4"/>
    </row>
    <row r="46" spans="2:6" ht="20.25" customHeight="1" x14ac:dyDescent="0.2">
      <c r="B46" s="4"/>
    </row>
    <row r="47" spans="2:6" x14ac:dyDescent="0.2">
      <c r="B47" s="4"/>
    </row>
    <row r="48" spans="2:6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</sheetData>
  <mergeCells count="33">
    <mergeCell ref="B5:C5"/>
    <mergeCell ref="B6:C6"/>
    <mergeCell ref="C2:E2"/>
    <mergeCell ref="D3:E3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5:F35"/>
    <mergeCell ref="C36:F36"/>
    <mergeCell ref="C37:F37"/>
    <mergeCell ref="C30:F30"/>
    <mergeCell ref="C31:F31"/>
    <mergeCell ref="C32:F32"/>
    <mergeCell ref="C33:F33"/>
    <mergeCell ref="C34:F34"/>
  </mergeCells>
  <pageMargins left="0.70866141732283472" right="0.51181102362204722" top="0.55118110236220474" bottom="0.55118110236220474" header="0.31496062992125984" footer="0.31496062992125984"/>
  <pageSetup paperSize="9" scale="90" orientation="portrait" r:id="rId1"/>
  <headerFooter>
    <oddFooter>&amp;L&amp;8&amp;Z
&amp;F&amp;C&amp;"Arial,Fed"&amp;K00-049SAGRO &amp;K06-049Kvæg&amp;K00-049
Individuel tilpasning - Målrettet opfølgning&amp;R&amp;8Udskrevet d.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53"/>
  <sheetViews>
    <sheetView showRowColHeaders="0" zoomScaleNormal="100" workbookViewId="0">
      <selection activeCell="B46" sqref="B46:D46"/>
    </sheetView>
  </sheetViews>
  <sheetFormatPr defaultRowHeight="14.25" x14ac:dyDescent="0.2"/>
  <cols>
    <col min="1" max="1" width="4" customWidth="1"/>
    <col min="2" max="2" width="27.875" customWidth="1"/>
    <col min="3" max="3" width="34" customWidth="1"/>
    <col min="4" max="4" width="34.5" customWidth="1"/>
    <col min="5" max="5" width="13.875" customWidth="1"/>
    <col min="6" max="6" width="11.875" customWidth="1"/>
  </cols>
  <sheetData>
    <row r="1" spans="2:6" x14ac:dyDescent="0.2">
      <c r="B1" s="4"/>
    </row>
    <row r="2" spans="2:6" ht="35.25" customHeight="1" x14ac:dyDescent="0.2">
      <c r="B2" s="666" t="s">
        <v>233</v>
      </c>
      <c r="C2" s="666"/>
      <c r="D2" s="666"/>
      <c r="E2" s="540"/>
      <c r="F2" s="533"/>
    </row>
    <row r="3" spans="2:6" ht="33.75" x14ac:dyDescent="0.2">
      <c r="B3" s="564" t="s">
        <v>238</v>
      </c>
      <c r="C3" s="667" t="str">
        <f>Grundoplysninger!C9</f>
        <v>Mads Sørensen</v>
      </c>
      <c r="D3" s="667"/>
      <c r="E3" s="541"/>
      <c r="F3" s="535"/>
    </row>
    <row r="4" spans="2:6" ht="6.75" customHeight="1" thickBot="1" x14ac:dyDescent="0.25"/>
    <row r="5" spans="2:6" x14ac:dyDescent="0.2">
      <c r="B5" s="419" t="str">
        <f>Grundoplysninger!$B$19</f>
        <v>Planterådgiver - grovfoderskolen</v>
      </c>
      <c r="C5" s="353" t="str">
        <f>IF(Grundoplysninger!$C$19=""," ",Grundoplysninger!$C$19)</f>
        <v xml:space="preserve"> </v>
      </c>
      <c r="D5" s="357" t="str">
        <f>Grundoplysninger!$B$21</f>
        <v>Planterådgiver - primær</v>
      </c>
      <c r="E5" s="700" t="str">
        <f>IF(Grundoplysninger!$C$21=""," ",Grundoplysninger!$C$21)</f>
        <v xml:space="preserve"> </v>
      </c>
      <c r="F5" s="701"/>
    </row>
    <row r="6" spans="2:6" ht="15" thickBot="1" x14ac:dyDescent="0.25">
      <c r="B6" s="420" t="str">
        <f>Grundoplysninger!$B$20</f>
        <v>Kvægrådgiver - grovfoderskolen</v>
      </c>
      <c r="C6" s="355" t="str">
        <f>IF(Grundoplysninger!$C$20=""," ",Grundoplysninger!$C$20)</f>
        <v xml:space="preserve"> </v>
      </c>
      <c r="D6" s="539" t="str">
        <f>Grundoplysninger!$B$22</f>
        <v>Kvægrådgiver - primær</v>
      </c>
      <c r="E6" s="704" t="str">
        <f>IF(Grundoplysninger!$C$22=""," ",Grundoplysninger!$C$22)</f>
        <v xml:space="preserve"> </v>
      </c>
      <c r="F6" s="705"/>
    </row>
    <row r="7" spans="2:6" ht="5.25" customHeight="1" thickBot="1" x14ac:dyDescent="0.25"/>
    <row r="8" spans="2:6" ht="17.25" customHeight="1" thickBot="1" x14ac:dyDescent="0.25">
      <c r="B8" s="688" t="s">
        <v>235</v>
      </c>
      <c r="C8" s="691"/>
      <c r="D8" s="691"/>
      <c r="E8" s="692"/>
      <c r="F8" s="556" t="s">
        <v>35</v>
      </c>
    </row>
    <row r="9" spans="2:6" ht="14.25" customHeight="1" x14ac:dyDescent="0.2">
      <c r="B9" s="689"/>
      <c r="C9" s="693"/>
      <c r="D9" s="693"/>
      <c r="E9" s="694"/>
      <c r="F9" s="702"/>
    </row>
    <row r="10" spans="2:6" ht="15" customHeight="1" thickBot="1" x14ac:dyDescent="0.25">
      <c r="B10" s="690"/>
      <c r="C10" s="695"/>
      <c r="D10" s="695"/>
      <c r="E10" s="696"/>
      <c r="F10" s="703"/>
    </row>
    <row r="11" spans="2:6" ht="19.5" customHeight="1" thickTop="1" thickBot="1" x14ac:dyDescent="0.25">
      <c r="B11" s="697" t="s">
        <v>234</v>
      </c>
      <c r="C11" s="698"/>
      <c r="D11" s="698"/>
      <c r="E11" s="698"/>
      <c r="F11" s="699"/>
    </row>
    <row r="12" spans="2:6" ht="390.75" customHeight="1" thickBot="1" x14ac:dyDescent="0.25">
      <c r="B12" s="685"/>
      <c r="C12" s="686"/>
      <c r="D12" s="686"/>
      <c r="E12" s="686"/>
      <c r="F12" s="687"/>
    </row>
    <row r="13" spans="2:6" ht="18.75" thickBot="1" x14ac:dyDescent="0.25">
      <c r="B13" s="678" t="s">
        <v>236</v>
      </c>
      <c r="C13" s="679"/>
      <c r="D13" s="680"/>
      <c r="E13" s="559" t="s">
        <v>38</v>
      </c>
      <c r="F13" s="559" t="s">
        <v>39</v>
      </c>
    </row>
    <row r="14" spans="2:6" x14ac:dyDescent="0.2">
      <c r="B14" s="681"/>
      <c r="C14" s="682"/>
      <c r="D14" s="682"/>
      <c r="E14" s="550"/>
      <c r="F14" s="551"/>
    </row>
    <row r="15" spans="2:6" x14ac:dyDescent="0.2">
      <c r="B15" s="683"/>
      <c r="C15" s="684"/>
      <c r="D15" s="684"/>
      <c r="E15" s="552"/>
      <c r="F15" s="553"/>
    </row>
    <row r="16" spans="2:6" x14ac:dyDescent="0.2">
      <c r="B16" s="683"/>
      <c r="C16" s="684"/>
      <c r="D16" s="684"/>
      <c r="E16" s="552"/>
      <c r="F16" s="553"/>
    </row>
    <row r="17" spans="2:6" x14ac:dyDescent="0.2">
      <c r="B17" s="683"/>
      <c r="C17" s="684"/>
      <c r="D17" s="684"/>
      <c r="E17" s="552"/>
      <c r="F17" s="553"/>
    </row>
    <row r="18" spans="2:6" x14ac:dyDescent="0.2">
      <c r="B18" s="683"/>
      <c r="C18" s="684"/>
      <c r="D18" s="684"/>
      <c r="E18" s="552"/>
      <c r="F18" s="553"/>
    </row>
    <row r="19" spans="2:6" x14ac:dyDescent="0.2">
      <c r="B19" s="683"/>
      <c r="C19" s="684"/>
      <c r="D19" s="684"/>
      <c r="E19" s="552"/>
      <c r="F19" s="553"/>
    </row>
    <row r="20" spans="2:6" x14ac:dyDescent="0.2">
      <c r="B20" s="683"/>
      <c r="C20" s="684"/>
      <c r="D20" s="684"/>
      <c r="E20" s="552"/>
      <c r="F20" s="553"/>
    </row>
    <row r="21" spans="2:6" x14ac:dyDescent="0.2">
      <c r="B21" s="676"/>
      <c r="C21" s="677"/>
      <c r="D21" s="677"/>
      <c r="E21" s="552"/>
      <c r="F21" s="553"/>
    </row>
    <row r="22" spans="2:6" x14ac:dyDescent="0.2">
      <c r="B22" s="676"/>
      <c r="C22" s="677"/>
      <c r="D22" s="677"/>
      <c r="E22" s="552"/>
      <c r="F22" s="553"/>
    </row>
    <row r="23" spans="2:6" x14ac:dyDescent="0.2">
      <c r="B23" s="676"/>
      <c r="C23" s="677"/>
      <c r="D23" s="677"/>
      <c r="E23" s="552"/>
      <c r="F23" s="553"/>
    </row>
    <row r="24" spans="2:6" x14ac:dyDescent="0.2">
      <c r="B24" s="683"/>
      <c r="C24" s="684"/>
      <c r="D24" s="684"/>
      <c r="E24" s="552"/>
      <c r="F24" s="553"/>
    </row>
    <row r="25" spans="2:6" x14ac:dyDescent="0.2">
      <c r="B25" s="683"/>
      <c r="C25" s="684"/>
      <c r="D25" s="684"/>
      <c r="E25" s="552"/>
      <c r="F25" s="553"/>
    </row>
    <row r="26" spans="2:6" x14ac:dyDescent="0.2">
      <c r="B26" s="676"/>
      <c r="C26" s="677"/>
      <c r="D26" s="677"/>
      <c r="E26" s="552"/>
      <c r="F26" s="553"/>
    </row>
    <row r="27" spans="2:6" x14ac:dyDescent="0.2">
      <c r="B27" s="706"/>
      <c r="C27" s="707"/>
      <c r="D27" s="707"/>
      <c r="E27" s="552"/>
      <c r="F27" s="553"/>
    </row>
    <row r="28" spans="2:6" x14ac:dyDescent="0.2">
      <c r="B28" s="683"/>
      <c r="C28" s="684"/>
      <c r="D28" s="684"/>
      <c r="E28" s="552"/>
      <c r="F28" s="553"/>
    </row>
    <row r="29" spans="2:6" x14ac:dyDescent="0.2">
      <c r="B29" s="683"/>
      <c r="C29" s="684"/>
      <c r="D29" s="684"/>
      <c r="E29" s="552"/>
      <c r="F29" s="553"/>
    </row>
    <row r="30" spans="2:6" x14ac:dyDescent="0.2">
      <c r="B30" s="683"/>
      <c r="C30" s="684"/>
      <c r="D30" s="684"/>
      <c r="E30" s="552"/>
      <c r="F30" s="553"/>
    </row>
    <row r="31" spans="2:6" x14ac:dyDescent="0.2">
      <c r="B31" s="683"/>
      <c r="C31" s="684"/>
      <c r="D31" s="684"/>
      <c r="E31" s="552"/>
      <c r="F31" s="553"/>
    </row>
    <row r="32" spans="2:6" x14ac:dyDescent="0.2">
      <c r="B32" s="683"/>
      <c r="C32" s="684"/>
      <c r="D32" s="684"/>
      <c r="E32" s="552"/>
      <c r="F32" s="553"/>
    </row>
    <row r="33" spans="1:7" x14ac:dyDescent="0.2">
      <c r="B33" s="683"/>
      <c r="C33" s="684"/>
      <c r="D33" s="684"/>
      <c r="E33" s="552"/>
      <c r="F33" s="553"/>
    </row>
    <row r="34" spans="1:7" x14ac:dyDescent="0.2">
      <c r="B34" s="683"/>
      <c r="C34" s="684"/>
      <c r="D34" s="684"/>
      <c r="E34" s="552"/>
      <c r="F34" s="553"/>
    </row>
    <row r="35" spans="1:7" x14ac:dyDescent="0.2">
      <c r="B35" s="676"/>
      <c r="C35" s="677"/>
      <c r="D35" s="677"/>
      <c r="E35" s="552"/>
      <c r="F35" s="553"/>
    </row>
    <row r="36" spans="1:7" x14ac:dyDescent="0.2">
      <c r="B36" s="683"/>
      <c r="C36" s="684"/>
      <c r="D36" s="684"/>
      <c r="E36" s="552"/>
      <c r="F36" s="553"/>
    </row>
    <row r="37" spans="1:7" x14ac:dyDescent="0.2">
      <c r="B37" s="683"/>
      <c r="C37" s="684"/>
      <c r="D37" s="684"/>
      <c r="E37" s="552"/>
      <c r="F37" s="553"/>
    </row>
    <row r="38" spans="1:7" x14ac:dyDescent="0.2">
      <c r="B38" s="683"/>
      <c r="C38" s="684"/>
      <c r="D38" s="684"/>
      <c r="E38" s="552"/>
      <c r="F38" s="553"/>
    </row>
    <row r="39" spans="1:7" x14ac:dyDescent="0.2">
      <c r="B39" s="683"/>
      <c r="C39" s="684"/>
      <c r="D39" s="684"/>
      <c r="E39" s="552"/>
      <c r="F39" s="553"/>
    </row>
    <row r="40" spans="1:7" x14ac:dyDescent="0.2">
      <c r="B40" s="683"/>
      <c r="C40" s="684"/>
      <c r="D40" s="684"/>
      <c r="E40" s="552"/>
      <c r="F40" s="553"/>
    </row>
    <row r="41" spans="1:7" ht="15" thickBot="1" x14ac:dyDescent="0.25">
      <c r="B41" s="716"/>
      <c r="C41" s="717"/>
      <c r="D41" s="717"/>
      <c r="E41" s="554"/>
      <c r="F41" s="555"/>
    </row>
    <row r="42" spans="1:7" ht="15" thickBot="1" x14ac:dyDescent="0.25">
      <c r="A42" s="35"/>
      <c r="B42" s="718"/>
      <c r="C42" s="718"/>
      <c r="D42" s="718"/>
      <c r="E42" s="35"/>
      <c r="F42" s="549"/>
      <c r="G42" s="35"/>
    </row>
    <row r="43" spans="1:7" ht="15.75" x14ac:dyDescent="0.25">
      <c r="B43" s="719" t="s">
        <v>237</v>
      </c>
      <c r="C43" s="720"/>
      <c r="D43" s="721"/>
      <c r="E43" s="557" t="s">
        <v>38</v>
      </c>
      <c r="F43" s="558" t="s">
        <v>39</v>
      </c>
    </row>
    <row r="44" spans="1:7" x14ac:dyDescent="0.2">
      <c r="B44" s="708"/>
      <c r="C44" s="709"/>
      <c r="D44" s="709"/>
      <c r="E44" s="5"/>
      <c r="F44" s="542"/>
    </row>
    <row r="45" spans="1:7" x14ac:dyDescent="0.2">
      <c r="B45" s="708"/>
      <c r="C45" s="709"/>
      <c r="D45" s="709"/>
      <c r="E45" s="5"/>
      <c r="F45" s="542"/>
    </row>
    <row r="46" spans="1:7" x14ac:dyDescent="0.2">
      <c r="B46" s="708"/>
      <c r="C46" s="709"/>
      <c r="D46" s="709"/>
      <c r="E46" s="5"/>
      <c r="F46" s="542"/>
    </row>
    <row r="47" spans="1:7" ht="15" thickBot="1" x14ac:dyDescent="0.25">
      <c r="B47" s="710"/>
      <c r="C47" s="711"/>
      <c r="D47" s="711"/>
      <c r="E47" s="543"/>
      <c r="F47" s="544"/>
    </row>
    <row r="48" spans="1:7" ht="15" thickBot="1" x14ac:dyDescent="0.25"/>
    <row r="49" spans="2:6" ht="15" x14ac:dyDescent="0.25">
      <c r="B49" s="546" t="s">
        <v>40</v>
      </c>
      <c r="C49" s="674"/>
      <c r="D49" s="675"/>
      <c r="E49" s="547" t="s">
        <v>41</v>
      </c>
      <c r="F49" s="548"/>
    </row>
    <row r="50" spans="2:6" ht="15" x14ac:dyDescent="0.25">
      <c r="B50" s="545" t="s">
        <v>42</v>
      </c>
      <c r="C50" s="672"/>
      <c r="D50" s="673"/>
      <c r="E50" s="712"/>
      <c r="F50" s="713"/>
    </row>
    <row r="51" spans="2:6" ht="15" x14ac:dyDescent="0.25">
      <c r="B51" s="545"/>
      <c r="C51" s="672"/>
      <c r="D51" s="673"/>
      <c r="E51" s="714"/>
      <c r="F51" s="715"/>
    </row>
    <row r="52" spans="2:6" ht="16.5" thickBot="1" x14ac:dyDescent="0.3">
      <c r="B52" s="560" t="s">
        <v>43</v>
      </c>
      <c r="C52" s="670"/>
      <c r="D52" s="671"/>
      <c r="E52" s="561"/>
      <c r="F52" s="562"/>
    </row>
    <row r="53" spans="2:6" ht="6.75" customHeight="1" x14ac:dyDescent="0.2"/>
  </sheetData>
  <mergeCells count="49">
    <mergeCell ref="B46:D46"/>
    <mergeCell ref="B47:D47"/>
    <mergeCell ref="E50:F51"/>
    <mergeCell ref="B39:D39"/>
    <mergeCell ref="B40:D40"/>
    <mergeCell ref="B41:D41"/>
    <mergeCell ref="B42:D42"/>
    <mergeCell ref="B44:D44"/>
    <mergeCell ref="B45:D45"/>
    <mergeCell ref="B43:D43"/>
    <mergeCell ref="B33:D33"/>
    <mergeCell ref="B35:D35"/>
    <mergeCell ref="B38:D38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C3:D3"/>
    <mergeCell ref="B12:F12"/>
    <mergeCell ref="B8:B10"/>
    <mergeCell ref="C8:E10"/>
    <mergeCell ref="B11:F11"/>
    <mergeCell ref="E5:F5"/>
    <mergeCell ref="F9:F10"/>
    <mergeCell ref="E6:F6"/>
    <mergeCell ref="B2:D2"/>
    <mergeCell ref="C52:D52"/>
    <mergeCell ref="C51:D51"/>
    <mergeCell ref="C50:D50"/>
    <mergeCell ref="C49:D49"/>
    <mergeCell ref="B22:D2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Footer>&amp;L&amp;8&amp;Z
&amp;F&amp;C&amp;"Arial,Fed"&amp;K00-049SAGRO &amp;K06-049Kvæg&amp;K00-049
Individuel tilpasning - Målrettet opfølgning&amp;R&amp;8Udskrevet d.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Z74"/>
  <sheetViews>
    <sheetView showGridLines="0" showRowColHeaders="0" workbookViewId="0">
      <selection activeCell="X20" sqref="X20"/>
    </sheetView>
  </sheetViews>
  <sheetFormatPr defaultRowHeight="14.25" x14ac:dyDescent="0.2"/>
  <cols>
    <col min="1" max="1" width="2.375" customWidth="1"/>
    <col min="2" max="2" width="11.75" customWidth="1"/>
    <col min="3" max="26" width="5" customWidth="1"/>
    <col min="31" max="31" width="10.125" bestFit="1" customWidth="1"/>
    <col min="33" max="33" width="10.25" customWidth="1"/>
    <col min="44" max="44" width="13.375" customWidth="1"/>
  </cols>
  <sheetData>
    <row r="1" spans="2:26" ht="12" customHeight="1" x14ac:dyDescent="0.2"/>
    <row r="2" spans="2:26" ht="21" customHeight="1" x14ac:dyDescent="0.35">
      <c r="B2" s="516"/>
      <c r="C2" s="722">
        <f>Grundoplysninger!C7</f>
        <v>2018</v>
      </c>
      <c r="D2" s="722"/>
      <c r="E2" s="722"/>
      <c r="F2" s="722"/>
      <c r="G2" s="505"/>
      <c r="H2" s="728" t="s">
        <v>102</v>
      </c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505"/>
      <c r="U2" s="505"/>
      <c r="V2" s="505"/>
      <c r="W2" s="505"/>
      <c r="X2" s="505"/>
      <c r="Y2" s="505"/>
      <c r="Z2" s="506"/>
    </row>
    <row r="3" spans="2:26" ht="22.5" customHeight="1" x14ac:dyDescent="0.3">
      <c r="B3" s="527"/>
      <c r="C3" s="723"/>
      <c r="D3" s="723"/>
      <c r="E3" s="723"/>
      <c r="F3" s="723"/>
      <c r="G3" s="509"/>
      <c r="H3" s="729" t="s">
        <v>101</v>
      </c>
      <c r="I3" s="729"/>
      <c r="J3" s="724" t="str">
        <f>Grundoplysninger!C9</f>
        <v>Mads Sørensen</v>
      </c>
      <c r="K3" s="724"/>
      <c r="L3" s="724"/>
      <c r="M3" s="724"/>
      <c r="N3" s="724"/>
      <c r="O3" s="724"/>
      <c r="P3" s="724"/>
      <c r="Q3" s="724"/>
      <c r="R3" s="724"/>
      <c r="S3" s="510"/>
      <c r="T3" s="509"/>
      <c r="U3" s="509"/>
      <c r="V3" s="509"/>
      <c r="W3" s="509"/>
      <c r="X3" s="509"/>
      <c r="Y3" s="509"/>
      <c r="Z3" s="511"/>
    </row>
    <row r="4" spans="2:26" ht="8.2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26" ht="21" customHeight="1" thickBot="1" x14ac:dyDescent="0.3">
      <c r="B5" s="105" t="s">
        <v>87</v>
      </c>
      <c r="C5" s="106"/>
      <c r="D5" s="106"/>
      <c r="E5" s="106"/>
      <c r="F5" s="106"/>
      <c r="G5" s="106"/>
      <c r="H5" s="106"/>
      <c r="I5" s="107"/>
      <c r="J5" s="107"/>
      <c r="K5" s="107"/>
      <c r="L5" s="107"/>
      <c r="M5" s="107"/>
      <c r="N5" s="107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2:26" ht="15" x14ac:dyDescent="0.25">
      <c r="B6" s="87"/>
      <c r="C6" s="88"/>
      <c r="D6" s="44"/>
      <c r="E6" s="89" t="s">
        <v>88</v>
      </c>
      <c r="F6" s="88"/>
      <c r="G6" s="44"/>
      <c r="H6" s="88"/>
      <c r="I6" s="89" t="s">
        <v>89</v>
      </c>
      <c r="J6" s="88"/>
      <c r="K6" s="89"/>
      <c r="L6" s="44"/>
      <c r="M6" s="88"/>
      <c r="N6" s="89" t="s">
        <v>90</v>
      </c>
      <c r="O6" s="44"/>
      <c r="P6" s="44"/>
      <c r="Q6" s="44"/>
      <c r="R6" s="90" t="s">
        <v>91</v>
      </c>
      <c r="S6" s="44"/>
      <c r="T6" s="44"/>
      <c r="U6" s="44"/>
      <c r="V6" s="90" t="s">
        <v>92</v>
      </c>
      <c r="W6" s="44"/>
      <c r="X6" s="44"/>
      <c r="Y6" s="90" t="s">
        <v>93</v>
      </c>
      <c r="Z6" s="50"/>
    </row>
    <row r="7" spans="2:26" ht="15" x14ac:dyDescent="0.25">
      <c r="B7" s="91" t="s">
        <v>104</v>
      </c>
      <c r="C7" s="75">
        <f>WEEKNUM(C8)</f>
        <v>18</v>
      </c>
      <c r="D7" s="75">
        <f t="shared" ref="D7:Z7" si="0">WEEKNUM(D8)</f>
        <v>19</v>
      </c>
      <c r="E7" s="75">
        <f t="shared" si="0"/>
        <v>20</v>
      </c>
      <c r="F7" s="75">
        <f t="shared" si="0"/>
        <v>21</v>
      </c>
      <c r="G7" s="75">
        <f t="shared" si="0"/>
        <v>22</v>
      </c>
      <c r="H7" s="75">
        <f t="shared" si="0"/>
        <v>23</v>
      </c>
      <c r="I7" s="75">
        <f t="shared" si="0"/>
        <v>24</v>
      </c>
      <c r="J7" s="75">
        <f t="shared" si="0"/>
        <v>25</v>
      </c>
      <c r="K7" s="75">
        <f t="shared" si="0"/>
        <v>26</v>
      </c>
      <c r="L7" s="75">
        <f t="shared" si="0"/>
        <v>27</v>
      </c>
      <c r="M7" s="75">
        <f t="shared" si="0"/>
        <v>28</v>
      </c>
      <c r="N7" s="75">
        <f t="shared" si="0"/>
        <v>29</v>
      </c>
      <c r="O7" s="75">
        <f t="shared" si="0"/>
        <v>30</v>
      </c>
      <c r="P7" s="75">
        <f t="shared" si="0"/>
        <v>31</v>
      </c>
      <c r="Q7" s="75">
        <f t="shared" si="0"/>
        <v>32</v>
      </c>
      <c r="R7" s="75">
        <f t="shared" si="0"/>
        <v>33</v>
      </c>
      <c r="S7" s="75">
        <f t="shared" si="0"/>
        <v>34</v>
      </c>
      <c r="T7" s="75">
        <f t="shared" si="0"/>
        <v>35</v>
      </c>
      <c r="U7" s="75">
        <f t="shared" si="0"/>
        <v>36</v>
      </c>
      <c r="V7" s="75">
        <f t="shared" si="0"/>
        <v>37</v>
      </c>
      <c r="W7" s="75">
        <f t="shared" si="0"/>
        <v>38</v>
      </c>
      <c r="X7" s="75">
        <f t="shared" si="0"/>
        <v>39</v>
      </c>
      <c r="Y7" s="75">
        <f t="shared" si="0"/>
        <v>40</v>
      </c>
      <c r="Z7" s="92">
        <f t="shared" si="0"/>
        <v>41</v>
      </c>
    </row>
    <row r="8" spans="2:26" x14ac:dyDescent="0.2">
      <c r="B8" s="93" t="s">
        <v>103</v>
      </c>
      <c r="C8" s="73">
        <v>42856</v>
      </c>
      <c r="D8" s="74">
        <f>C8+7</f>
        <v>42863</v>
      </c>
      <c r="E8" s="74">
        <f t="shared" ref="E8:Z8" si="1">D8+7</f>
        <v>42870</v>
      </c>
      <c r="F8" s="74">
        <f t="shared" si="1"/>
        <v>42877</v>
      </c>
      <c r="G8" s="74">
        <f t="shared" si="1"/>
        <v>42884</v>
      </c>
      <c r="H8" s="74">
        <f t="shared" si="1"/>
        <v>42891</v>
      </c>
      <c r="I8" s="74">
        <f t="shared" si="1"/>
        <v>42898</v>
      </c>
      <c r="J8" s="74">
        <f t="shared" si="1"/>
        <v>42905</v>
      </c>
      <c r="K8" s="74">
        <f t="shared" si="1"/>
        <v>42912</v>
      </c>
      <c r="L8" s="74">
        <f t="shared" si="1"/>
        <v>42919</v>
      </c>
      <c r="M8" s="74">
        <f t="shared" si="1"/>
        <v>42926</v>
      </c>
      <c r="N8" s="74">
        <f t="shared" si="1"/>
        <v>42933</v>
      </c>
      <c r="O8" s="74">
        <f t="shared" si="1"/>
        <v>42940</v>
      </c>
      <c r="P8" s="74">
        <f t="shared" si="1"/>
        <v>42947</v>
      </c>
      <c r="Q8" s="74">
        <f t="shared" si="1"/>
        <v>42954</v>
      </c>
      <c r="R8" s="74">
        <f t="shared" si="1"/>
        <v>42961</v>
      </c>
      <c r="S8" s="74">
        <f t="shared" si="1"/>
        <v>42968</v>
      </c>
      <c r="T8" s="74">
        <f t="shared" si="1"/>
        <v>42975</v>
      </c>
      <c r="U8" s="74">
        <f t="shared" si="1"/>
        <v>42982</v>
      </c>
      <c r="V8" s="74">
        <f t="shared" si="1"/>
        <v>42989</v>
      </c>
      <c r="W8" s="74">
        <f t="shared" si="1"/>
        <v>42996</v>
      </c>
      <c r="X8" s="74">
        <f t="shared" si="1"/>
        <v>43003</v>
      </c>
      <c r="Y8" s="74">
        <f t="shared" si="1"/>
        <v>43010</v>
      </c>
      <c r="Z8" s="94">
        <f t="shared" si="1"/>
        <v>43017</v>
      </c>
    </row>
    <row r="9" spans="2:26" ht="18.75" x14ac:dyDescent="0.3">
      <c r="B9" s="95" t="s">
        <v>105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638"/>
      <c r="Z9" s="639"/>
    </row>
    <row r="10" spans="2:26" ht="18.75" x14ac:dyDescent="0.3">
      <c r="B10" s="95" t="s">
        <v>106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638"/>
      <c r="Z10" s="639"/>
    </row>
    <row r="11" spans="2:26" ht="15" x14ac:dyDescent="0.2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37"/>
    </row>
    <row r="12" spans="2:26" ht="15" x14ac:dyDescent="0.25">
      <c r="B12" s="99" t="s">
        <v>95</v>
      </c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00"/>
    </row>
    <row r="13" spans="2:26" ht="15" x14ac:dyDescent="0.25">
      <c r="B13" s="101">
        <f>C2-1</f>
        <v>2017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96"/>
    </row>
    <row r="14" spans="2:26" ht="15" x14ac:dyDescent="0.25">
      <c r="B14" s="101" t="s">
        <v>96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96"/>
    </row>
    <row r="15" spans="2:26" ht="15" x14ac:dyDescent="0.25">
      <c r="B15" s="101" t="s">
        <v>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96"/>
    </row>
    <row r="16" spans="2:26" ht="15" x14ac:dyDescent="0.25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37"/>
    </row>
    <row r="17" spans="2:26" ht="15" x14ac:dyDescent="0.25">
      <c r="B17" s="102" t="s">
        <v>97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03"/>
    </row>
    <row r="18" spans="2:26" ht="15" x14ac:dyDescent="0.25">
      <c r="B18" s="104" t="s">
        <v>69</v>
      </c>
      <c r="C18" s="82" t="s">
        <v>94</v>
      </c>
      <c r="D18" s="81"/>
      <c r="E18" s="82"/>
      <c r="F18" s="81"/>
      <c r="G18" s="82"/>
      <c r="H18" s="81"/>
      <c r="I18" s="82"/>
      <c r="J18" s="81"/>
      <c r="K18" s="81"/>
      <c r="L18" s="81"/>
      <c r="M18" s="82"/>
      <c r="N18" s="81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96"/>
    </row>
    <row r="19" spans="2:26" ht="15" x14ac:dyDescent="0.25">
      <c r="B19" s="104" t="s">
        <v>98</v>
      </c>
      <c r="C19" s="82" t="s">
        <v>94</v>
      </c>
      <c r="D19" s="81"/>
      <c r="E19" s="81"/>
      <c r="F19" s="81"/>
      <c r="G19" s="82"/>
      <c r="H19" s="81"/>
      <c r="I19" s="81"/>
      <c r="J19" s="81"/>
      <c r="K19" s="82"/>
      <c r="L19" s="81"/>
      <c r="M19" s="81"/>
      <c r="N19" s="81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96"/>
    </row>
    <row r="20" spans="2:26" x14ac:dyDescent="0.2">
      <c r="B20" s="104" t="s">
        <v>99</v>
      </c>
      <c r="C20" s="636">
        <v>42870</v>
      </c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7"/>
    </row>
    <row r="21" spans="2:26" ht="6.75" customHeight="1" x14ac:dyDescent="0.2"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8"/>
    </row>
    <row r="22" spans="2:26" x14ac:dyDescent="0.2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</row>
    <row r="23" spans="2:26" x14ac:dyDescent="0.2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</row>
    <row r="24" spans="2:26" x14ac:dyDescent="0.2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</row>
    <row r="25" spans="2:26" x14ac:dyDescent="0.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</row>
    <row r="26" spans="2:26" x14ac:dyDescent="0.2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spans="2:26" x14ac:dyDescent="0.2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</row>
    <row r="28" spans="2:26" x14ac:dyDescent="0.2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</row>
    <row r="29" spans="2:26" x14ac:dyDescent="0.2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</row>
    <row r="30" spans="2:26" x14ac:dyDescent="0.2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</row>
    <row r="31" spans="2:26" x14ac:dyDescent="0.2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26" x14ac:dyDescent="0.2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</row>
    <row r="33" spans="2:26" x14ac:dyDescent="0.2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</row>
    <row r="34" spans="2:26" x14ac:dyDescent="0.2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</row>
    <row r="35" spans="2:26" x14ac:dyDescent="0.2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</row>
    <row r="36" spans="2:26" x14ac:dyDescent="0.2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</row>
    <row r="37" spans="2:26" ht="15" thickBot="1" x14ac:dyDescent="0.25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</row>
    <row r="38" spans="2:26" ht="15" thickBot="1" x14ac:dyDescent="0.25">
      <c r="B38" s="725" t="str">
        <f>Grundoplysninger!$B$19</f>
        <v>Planterådgiver - grovfoderskolen</v>
      </c>
      <c r="C38" s="726"/>
      <c r="D38" s="726"/>
      <c r="E38" s="726" t="str">
        <f>IF(Grundoplysninger!$C$19=""," ",Grundoplysninger!$C$19)</f>
        <v xml:space="preserve"> </v>
      </c>
      <c r="F38" s="726"/>
      <c r="G38" s="727"/>
      <c r="H38" s="725" t="str">
        <f>Grundoplysninger!$B$20</f>
        <v>Kvægrådgiver - grovfoderskolen</v>
      </c>
      <c r="I38" s="726"/>
      <c r="J38" s="726"/>
      <c r="K38" s="726"/>
      <c r="L38" s="726" t="str">
        <f>IF(Grundoplysninger!$C$20=""," ",Grundoplysninger!$C$20)</f>
        <v xml:space="preserve"> </v>
      </c>
      <c r="M38" s="726"/>
      <c r="N38" s="727"/>
      <c r="O38" s="725" t="str">
        <f>Grundoplysninger!$B$21</f>
        <v>Planterådgiver - primær</v>
      </c>
      <c r="P38" s="726"/>
      <c r="Q38" s="726"/>
      <c r="R38" s="726" t="str">
        <f>IF(Grundoplysninger!$C$21=""," ",Grundoplysninger!$C$21)</f>
        <v xml:space="preserve"> </v>
      </c>
      <c r="S38" s="726"/>
      <c r="T38" s="727"/>
      <c r="U38" s="725" t="str">
        <f>Grundoplysninger!$B$22</f>
        <v>Kvægrådgiver - primær</v>
      </c>
      <c r="V38" s="726"/>
      <c r="W38" s="726"/>
      <c r="X38" s="726" t="str">
        <f>IF(Grundoplysninger!$C$22=""," ",Grundoplysninger!$C$22)</f>
        <v xml:space="preserve"> </v>
      </c>
      <c r="Y38" s="726"/>
      <c r="Z38" s="727"/>
    </row>
    <row r="73" spans="2:20" ht="15" x14ac:dyDescent="0.25">
      <c r="B73" s="31" t="s">
        <v>100</v>
      </c>
      <c r="C73" s="32"/>
      <c r="D73" s="32"/>
      <c r="E73" s="32"/>
      <c r="F73" s="30"/>
      <c r="G73" s="30"/>
      <c r="H73" s="30"/>
      <c r="I73" s="30"/>
      <c r="J73" s="30"/>
      <c r="K73" s="30"/>
      <c r="L73" s="30"/>
      <c r="M73" s="30"/>
      <c r="N73" s="29"/>
      <c r="O73" s="29"/>
      <c r="P73" s="29"/>
      <c r="Q73" s="29"/>
      <c r="R73" s="29"/>
      <c r="S73" s="29"/>
      <c r="T73" s="29"/>
    </row>
    <row r="74" spans="2:20" ht="15" x14ac:dyDescent="0.25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29"/>
      <c r="O74" s="29"/>
      <c r="P74" s="29"/>
      <c r="Q74" s="29"/>
      <c r="R74" s="29"/>
      <c r="S74" s="29"/>
      <c r="T74" s="29"/>
    </row>
  </sheetData>
  <sheetProtection sheet="1" objects="1" scenarios="1"/>
  <mergeCells count="12">
    <mergeCell ref="X38:Z38"/>
    <mergeCell ref="U38:W38"/>
    <mergeCell ref="R38:T38"/>
    <mergeCell ref="O38:Q38"/>
    <mergeCell ref="H2:S2"/>
    <mergeCell ref="H3:I3"/>
    <mergeCell ref="C2:F3"/>
    <mergeCell ref="J3:R3"/>
    <mergeCell ref="B38:D38"/>
    <mergeCell ref="E38:G38"/>
    <mergeCell ref="H38:K38"/>
    <mergeCell ref="L38:N38"/>
  </mergeCells>
  <pageMargins left="0.51181102362204722" right="0.31496062992125984" top="0.55118110236220474" bottom="0.35433070866141736" header="0.31496062992125984" footer="0.31496062992125984"/>
  <pageSetup paperSize="9" scale="95" orientation="landscape" r:id="rId1"/>
  <headerFooter>
    <oddFooter>&amp;L&amp;8&amp;Z&amp;F&amp;C&amp;"Arial,Fed"&amp;K00-046SAGRO &amp;K06-048Kvæg&amp;K00-046
Individuel tilpasning - Målrettet opfølgning&amp;R&amp;8Udskrevet d.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B46"/>
  <sheetViews>
    <sheetView showGridLines="0" showRowColHeaders="0" zoomScaleNormal="100" workbookViewId="0">
      <selection activeCell="D38" sqref="D38"/>
    </sheetView>
  </sheetViews>
  <sheetFormatPr defaultRowHeight="14.25" x14ac:dyDescent="0.2"/>
  <cols>
    <col min="1" max="1" width="2.125" customWidth="1"/>
    <col min="2" max="2" width="33.625" customWidth="1"/>
    <col min="3" max="3" width="9.75" customWidth="1"/>
    <col min="4" max="4" width="22.5" customWidth="1"/>
    <col min="5" max="18" width="7.375" customWidth="1"/>
  </cols>
  <sheetData>
    <row r="1" spans="1:28" ht="5.25" customHeight="1" x14ac:dyDescent="0.2"/>
    <row r="2" spans="1:28" ht="30.75" customHeight="1" x14ac:dyDescent="0.4">
      <c r="A2" s="180"/>
      <c r="B2" s="730">
        <f>Grundoplysninger!C7</f>
        <v>2018</v>
      </c>
      <c r="C2" s="528"/>
      <c r="D2" s="732" t="s">
        <v>170</v>
      </c>
      <c r="E2" s="732"/>
      <c r="F2" s="732"/>
      <c r="G2" s="732"/>
      <c r="H2" s="732"/>
      <c r="I2" s="732"/>
      <c r="J2" s="732"/>
      <c r="K2" s="732"/>
      <c r="L2" s="529"/>
      <c r="M2" s="529"/>
      <c r="N2" s="529"/>
      <c r="O2" s="529"/>
      <c r="P2" s="529"/>
      <c r="Q2" s="529"/>
      <c r="R2" s="530"/>
      <c r="S2" s="35"/>
      <c r="T2" s="35"/>
      <c r="X2" s="109"/>
      <c r="Y2" s="110"/>
      <c r="Z2" s="110"/>
      <c r="AA2" s="110"/>
      <c r="AB2" s="111"/>
    </row>
    <row r="3" spans="1:28" ht="30.75" customHeight="1" x14ac:dyDescent="0.3">
      <c r="A3" s="179"/>
      <c r="B3" s="731"/>
      <c r="C3" s="524"/>
      <c r="D3" s="524" t="s">
        <v>101</v>
      </c>
      <c r="E3" s="737" t="str">
        <f>Grundoplysninger!C9</f>
        <v>Mads Sørensen</v>
      </c>
      <c r="F3" s="737"/>
      <c r="G3" s="737"/>
      <c r="H3" s="737"/>
      <c r="I3" s="737"/>
      <c r="J3" s="737"/>
      <c r="K3" s="737"/>
      <c r="L3" s="525"/>
      <c r="M3" s="525"/>
      <c r="N3" s="525"/>
      <c r="O3" s="525"/>
      <c r="P3" s="525"/>
      <c r="Q3" s="525"/>
      <c r="R3" s="531"/>
      <c r="S3" s="35"/>
      <c r="T3" s="35"/>
      <c r="X3" s="112"/>
      <c r="Y3" s="112"/>
      <c r="Z3" s="110"/>
      <c r="AA3" s="110"/>
      <c r="AB3" s="111"/>
    </row>
    <row r="4" spans="1:28" ht="6.75" customHeight="1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35"/>
      <c r="T4" s="35"/>
      <c r="X4" s="34"/>
      <c r="Y4" s="34"/>
      <c r="Z4" s="34"/>
      <c r="AA4" s="34"/>
    </row>
    <row r="5" spans="1:28" ht="15.75" customHeight="1" x14ac:dyDescent="0.25">
      <c r="B5" s="743" t="s">
        <v>171</v>
      </c>
      <c r="C5" s="743"/>
      <c r="D5" s="743"/>
      <c r="F5" s="736" t="s">
        <v>167</v>
      </c>
      <c r="G5" s="736"/>
      <c r="H5" s="736"/>
      <c r="J5" s="735" t="s">
        <v>166</v>
      </c>
      <c r="K5" s="735"/>
      <c r="L5" s="735"/>
      <c r="N5" s="738" t="s">
        <v>168</v>
      </c>
      <c r="O5" s="738"/>
      <c r="P5" s="738"/>
      <c r="Q5" s="181"/>
      <c r="R5" s="181"/>
      <c r="S5" s="35"/>
    </row>
    <row r="6" spans="1:28" ht="9" customHeight="1" thickBot="1" x14ac:dyDescent="0.25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35"/>
      <c r="T6" s="35"/>
    </row>
    <row r="7" spans="1:28" ht="21" customHeight="1" thickBot="1" x14ac:dyDescent="0.3">
      <c r="B7" s="744" t="s">
        <v>20</v>
      </c>
      <c r="C7" s="733" t="s">
        <v>165</v>
      </c>
      <c r="D7" s="739" t="s">
        <v>169</v>
      </c>
      <c r="E7" s="741" t="s">
        <v>29</v>
      </c>
      <c r="F7" s="742"/>
      <c r="G7" s="741" t="s">
        <v>44</v>
      </c>
      <c r="H7" s="742"/>
      <c r="I7" s="741" t="s">
        <v>45</v>
      </c>
      <c r="J7" s="742"/>
      <c r="K7" s="741" t="s">
        <v>159</v>
      </c>
      <c r="L7" s="742"/>
      <c r="M7" s="741" t="s">
        <v>160</v>
      </c>
      <c r="N7" s="742"/>
      <c r="O7" s="741" t="s">
        <v>161</v>
      </c>
      <c r="P7" s="742"/>
      <c r="Q7" s="741" t="s">
        <v>162</v>
      </c>
      <c r="R7" s="747"/>
      <c r="S7" s="35"/>
    </row>
    <row r="8" spans="1:28" ht="21" customHeight="1" thickBot="1" x14ac:dyDescent="0.3">
      <c r="B8" s="745"/>
      <c r="C8" s="734"/>
      <c r="D8" s="740"/>
      <c r="E8" s="182" t="s">
        <v>163</v>
      </c>
      <c r="F8" s="184" t="s">
        <v>164</v>
      </c>
      <c r="G8" s="182" t="s">
        <v>163</v>
      </c>
      <c r="H8" s="186" t="s">
        <v>164</v>
      </c>
      <c r="I8" s="185" t="s">
        <v>163</v>
      </c>
      <c r="J8" s="184" t="s">
        <v>164</v>
      </c>
      <c r="K8" s="182" t="s">
        <v>163</v>
      </c>
      <c r="L8" s="186" t="s">
        <v>164</v>
      </c>
      <c r="M8" s="185" t="s">
        <v>163</v>
      </c>
      <c r="N8" s="184" t="s">
        <v>164</v>
      </c>
      <c r="O8" s="182" t="s">
        <v>163</v>
      </c>
      <c r="P8" s="186" t="s">
        <v>164</v>
      </c>
      <c r="Q8" s="185" t="s">
        <v>163</v>
      </c>
      <c r="R8" s="183" t="s">
        <v>164</v>
      </c>
      <c r="S8" s="35"/>
    </row>
    <row r="9" spans="1:28" ht="16.5" customHeight="1" x14ac:dyDescent="0.25">
      <c r="B9" s="421" t="s">
        <v>21</v>
      </c>
      <c r="C9" s="187"/>
      <c r="D9" s="188"/>
      <c r="E9" s="189"/>
      <c r="F9" s="190"/>
      <c r="G9" s="191"/>
      <c r="H9" s="192"/>
      <c r="I9" s="193"/>
      <c r="J9" s="190"/>
      <c r="K9" s="191"/>
      <c r="L9" s="192"/>
      <c r="M9" s="193"/>
      <c r="N9" s="190"/>
      <c r="O9" s="191"/>
      <c r="P9" s="192"/>
      <c r="Q9" s="193"/>
      <c r="R9" s="194"/>
      <c r="S9" s="35"/>
    </row>
    <row r="10" spans="1:28" ht="16.5" customHeight="1" x14ac:dyDescent="0.25">
      <c r="B10" s="422" t="s">
        <v>24</v>
      </c>
      <c r="C10" s="195"/>
      <c r="D10" s="196"/>
      <c r="E10" s="197"/>
      <c r="F10" s="198"/>
      <c r="G10" s="197"/>
      <c r="H10" s="199"/>
      <c r="I10" s="200"/>
      <c r="J10" s="198"/>
      <c r="K10" s="197"/>
      <c r="L10" s="199"/>
      <c r="M10" s="200"/>
      <c r="N10" s="198"/>
      <c r="O10" s="197"/>
      <c r="P10" s="199"/>
      <c r="Q10" s="200"/>
      <c r="R10" s="201"/>
      <c r="S10" s="35"/>
    </row>
    <row r="11" spans="1:28" ht="16.5" customHeight="1" x14ac:dyDescent="0.25">
      <c r="B11" s="422"/>
      <c r="C11" s="195"/>
      <c r="D11" s="196"/>
      <c r="E11" s="197"/>
      <c r="F11" s="198"/>
      <c r="G11" s="197"/>
      <c r="H11" s="199"/>
      <c r="I11" s="200"/>
      <c r="J11" s="198"/>
      <c r="K11" s="197"/>
      <c r="L11" s="199"/>
      <c r="M11" s="200"/>
      <c r="N11" s="198"/>
      <c r="O11" s="197"/>
      <c r="P11" s="199"/>
      <c r="Q11" s="200"/>
      <c r="R11" s="201"/>
      <c r="S11" s="35"/>
    </row>
    <row r="12" spans="1:28" ht="16.5" customHeight="1" x14ac:dyDescent="0.25">
      <c r="B12" s="422" t="s">
        <v>30</v>
      </c>
      <c r="C12" s="195"/>
      <c r="D12" s="196"/>
      <c r="E12" s="197"/>
      <c r="F12" s="198"/>
      <c r="G12" s="197"/>
      <c r="H12" s="199"/>
      <c r="I12" s="200"/>
      <c r="J12" s="198"/>
      <c r="K12" s="197"/>
      <c r="L12" s="199"/>
      <c r="M12" s="200"/>
      <c r="N12" s="198"/>
      <c r="O12" s="197"/>
      <c r="P12" s="199"/>
      <c r="Q12" s="200"/>
      <c r="R12" s="201"/>
      <c r="S12" s="35"/>
    </row>
    <row r="13" spans="1:28" ht="16.5" customHeight="1" x14ac:dyDescent="0.25">
      <c r="B13" s="422"/>
      <c r="C13" s="195"/>
      <c r="D13" s="196"/>
      <c r="E13" s="197"/>
      <c r="F13" s="198"/>
      <c r="G13" s="197"/>
      <c r="H13" s="199"/>
      <c r="I13" s="200"/>
      <c r="J13" s="198"/>
      <c r="K13" s="197"/>
      <c r="L13" s="199"/>
      <c r="M13" s="200"/>
      <c r="N13" s="198"/>
      <c r="O13" s="197"/>
      <c r="P13" s="199"/>
      <c r="Q13" s="200"/>
      <c r="R13" s="201"/>
      <c r="S13" s="35"/>
    </row>
    <row r="14" spans="1:28" ht="16.5" customHeight="1" x14ac:dyDescent="0.25">
      <c r="B14" s="422"/>
      <c r="C14" s="195"/>
      <c r="D14" s="196"/>
      <c r="E14" s="197"/>
      <c r="F14" s="198"/>
      <c r="G14" s="197"/>
      <c r="H14" s="199"/>
      <c r="I14" s="200"/>
      <c r="J14" s="198"/>
      <c r="K14" s="197"/>
      <c r="L14" s="199"/>
      <c r="M14" s="200"/>
      <c r="N14" s="198"/>
      <c r="O14" s="197"/>
      <c r="P14" s="199"/>
      <c r="Q14" s="200"/>
      <c r="R14" s="201"/>
      <c r="S14" s="35"/>
    </row>
    <row r="15" spans="1:28" ht="16.5" customHeight="1" x14ac:dyDescent="0.25">
      <c r="B15" s="422" t="s">
        <v>25</v>
      </c>
      <c r="C15" s="195"/>
      <c r="D15" s="196"/>
      <c r="E15" s="197"/>
      <c r="F15" s="198"/>
      <c r="G15" s="197"/>
      <c r="H15" s="199"/>
      <c r="I15" s="200"/>
      <c r="J15" s="198"/>
      <c r="K15" s="197"/>
      <c r="L15" s="199"/>
      <c r="M15" s="200"/>
      <c r="N15" s="198"/>
      <c r="O15" s="197"/>
      <c r="P15" s="199"/>
      <c r="Q15" s="200"/>
      <c r="R15" s="201"/>
      <c r="S15" s="35"/>
    </row>
    <row r="16" spans="1:28" ht="16.5" customHeight="1" x14ac:dyDescent="0.25">
      <c r="B16" s="422" t="s">
        <v>48</v>
      </c>
      <c r="C16" s="195"/>
      <c r="D16" s="196"/>
      <c r="E16" s="197"/>
      <c r="F16" s="198"/>
      <c r="G16" s="197"/>
      <c r="H16" s="199"/>
      <c r="I16" s="200"/>
      <c r="J16" s="198"/>
      <c r="K16" s="197"/>
      <c r="L16" s="199"/>
      <c r="M16" s="200"/>
      <c r="N16" s="198"/>
      <c r="O16" s="197"/>
      <c r="P16" s="199"/>
      <c r="Q16" s="200"/>
      <c r="R16" s="201"/>
      <c r="S16" s="35"/>
    </row>
    <row r="17" spans="2:19" ht="16.5" customHeight="1" x14ac:dyDescent="0.25">
      <c r="B17" s="422" t="s">
        <v>47</v>
      </c>
      <c r="C17" s="195"/>
      <c r="D17" s="196"/>
      <c r="E17" s="197"/>
      <c r="F17" s="198"/>
      <c r="G17" s="197"/>
      <c r="H17" s="199"/>
      <c r="I17" s="200"/>
      <c r="J17" s="198"/>
      <c r="K17" s="197"/>
      <c r="L17" s="199"/>
      <c r="M17" s="200"/>
      <c r="N17" s="198"/>
      <c r="O17" s="197"/>
      <c r="P17" s="199"/>
      <c r="Q17" s="200"/>
      <c r="R17" s="201"/>
      <c r="S17" s="35"/>
    </row>
    <row r="18" spans="2:19" ht="16.5" customHeight="1" x14ac:dyDescent="0.25">
      <c r="B18" s="422"/>
      <c r="C18" s="195"/>
      <c r="D18" s="196"/>
      <c r="E18" s="197"/>
      <c r="F18" s="198"/>
      <c r="G18" s="197"/>
      <c r="H18" s="199"/>
      <c r="I18" s="200"/>
      <c r="J18" s="198"/>
      <c r="K18" s="197"/>
      <c r="L18" s="199"/>
      <c r="M18" s="200"/>
      <c r="N18" s="198"/>
      <c r="O18" s="197"/>
      <c r="P18" s="199"/>
      <c r="Q18" s="200"/>
      <c r="R18" s="201"/>
      <c r="S18" s="35"/>
    </row>
    <row r="19" spans="2:19" ht="16.5" customHeight="1" x14ac:dyDescent="0.25">
      <c r="B19" s="422" t="s">
        <v>26</v>
      </c>
      <c r="C19" s="195"/>
      <c r="D19" s="196"/>
      <c r="E19" s="197"/>
      <c r="F19" s="198"/>
      <c r="G19" s="197"/>
      <c r="H19" s="199"/>
      <c r="I19" s="200"/>
      <c r="J19" s="198"/>
      <c r="K19" s="197"/>
      <c r="L19" s="199"/>
      <c r="M19" s="200"/>
      <c r="N19" s="198"/>
      <c r="O19" s="197"/>
      <c r="P19" s="199"/>
      <c r="Q19" s="200"/>
      <c r="R19" s="201"/>
      <c r="S19" s="35"/>
    </row>
    <row r="20" spans="2:19" ht="16.5" customHeight="1" x14ac:dyDescent="0.25">
      <c r="B20" s="422"/>
      <c r="C20" s="195"/>
      <c r="D20" s="196"/>
      <c r="E20" s="197"/>
      <c r="F20" s="198"/>
      <c r="G20" s="197"/>
      <c r="H20" s="199"/>
      <c r="I20" s="200"/>
      <c r="J20" s="198"/>
      <c r="K20" s="197"/>
      <c r="L20" s="199"/>
      <c r="M20" s="200"/>
      <c r="N20" s="198"/>
      <c r="O20" s="197"/>
      <c r="P20" s="199"/>
      <c r="Q20" s="200"/>
      <c r="R20" s="201"/>
      <c r="S20" s="35"/>
    </row>
    <row r="21" spans="2:19" ht="16.5" customHeight="1" x14ac:dyDescent="0.25">
      <c r="B21" s="422" t="s">
        <v>61</v>
      </c>
      <c r="C21" s="195"/>
      <c r="D21" s="196"/>
      <c r="E21" s="197"/>
      <c r="F21" s="198"/>
      <c r="G21" s="197"/>
      <c r="H21" s="199"/>
      <c r="I21" s="200"/>
      <c r="J21" s="198"/>
      <c r="K21" s="197"/>
      <c r="L21" s="199"/>
      <c r="M21" s="200"/>
      <c r="N21" s="198"/>
      <c r="O21" s="197"/>
      <c r="P21" s="199"/>
      <c r="Q21" s="200"/>
      <c r="R21" s="201"/>
      <c r="S21" s="35"/>
    </row>
    <row r="22" spans="2:19" ht="16.5" customHeight="1" x14ac:dyDescent="0.25">
      <c r="B22" s="423"/>
      <c r="C22" s="202"/>
      <c r="D22" s="203"/>
      <c r="E22" s="204"/>
      <c r="F22" s="205"/>
      <c r="G22" s="204"/>
      <c r="H22" s="206"/>
      <c r="I22" s="207"/>
      <c r="J22" s="205"/>
      <c r="K22" s="204"/>
      <c r="L22" s="206"/>
      <c r="M22" s="207"/>
      <c r="N22" s="205"/>
      <c r="O22" s="204"/>
      <c r="P22" s="206"/>
      <c r="Q22" s="207"/>
      <c r="R22" s="208"/>
      <c r="S22" s="35"/>
    </row>
    <row r="23" spans="2:19" ht="16.5" customHeight="1" x14ac:dyDescent="0.25">
      <c r="B23" s="421" t="s">
        <v>49</v>
      </c>
      <c r="C23" s="187"/>
      <c r="D23" s="188"/>
      <c r="E23" s="189"/>
      <c r="F23" s="190"/>
      <c r="G23" s="189"/>
      <c r="H23" s="209"/>
      <c r="I23" s="193"/>
      <c r="J23" s="190"/>
      <c r="K23" s="189"/>
      <c r="L23" s="209"/>
      <c r="M23" s="193"/>
      <c r="N23" s="190"/>
      <c r="O23" s="189"/>
      <c r="P23" s="209"/>
      <c r="Q23" s="193"/>
      <c r="R23" s="194"/>
      <c r="S23" s="35"/>
    </row>
    <row r="24" spans="2:19" ht="16.5" customHeight="1" x14ac:dyDescent="0.25">
      <c r="B24" s="422" t="s">
        <v>50</v>
      </c>
      <c r="C24" s="195"/>
      <c r="D24" s="196"/>
      <c r="E24" s="197"/>
      <c r="F24" s="198"/>
      <c r="G24" s="197"/>
      <c r="H24" s="199"/>
      <c r="I24" s="200"/>
      <c r="J24" s="198"/>
      <c r="K24" s="197"/>
      <c r="L24" s="199"/>
      <c r="M24" s="200"/>
      <c r="N24" s="198"/>
      <c r="O24" s="197"/>
      <c r="P24" s="199"/>
      <c r="Q24" s="200"/>
      <c r="R24" s="201"/>
      <c r="S24" s="35"/>
    </row>
    <row r="25" spans="2:19" ht="16.5" customHeight="1" x14ac:dyDescent="0.25">
      <c r="B25" s="422" t="s">
        <v>51</v>
      </c>
      <c r="C25" s="195"/>
      <c r="D25" s="196"/>
      <c r="E25" s="197"/>
      <c r="F25" s="198"/>
      <c r="G25" s="197"/>
      <c r="H25" s="199"/>
      <c r="I25" s="200"/>
      <c r="J25" s="198"/>
      <c r="K25" s="197"/>
      <c r="L25" s="199"/>
      <c r="M25" s="200"/>
      <c r="N25" s="198"/>
      <c r="O25" s="197"/>
      <c r="P25" s="199"/>
      <c r="Q25" s="200"/>
      <c r="R25" s="201"/>
      <c r="S25" s="35"/>
    </row>
    <row r="26" spans="2:19" ht="16.5" customHeight="1" x14ac:dyDescent="0.25">
      <c r="B26" s="422" t="s">
        <v>52</v>
      </c>
      <c r="C26" s="195"/>
      <c r="D26" s="196"/>
      <c r="E26" s="197"/>
      <c r="F26" s="198"/>
      <c r="G26" s="197"/>
      <c r="H26" s="199"/>
      <c r="I26" s="200"/>
      <c r="J26" s="198"/>
      <c r="K26" s="197"/>
      <c r="L26" s="199"/>
      <c r="M26" s="200"/>
      <c r="N26" s="198"/>
      <c r="O26" s="197"/>
      <c r="P26" s="199"/>
      <c r="Q26" s="200"/>
      <c r="R26" s="201"/>
      <c r="S26" s="35"/>
    </row>
    <row r="27" spans="2:19" ht="16.5" customHeight="1" x14ac:dyDescent="0.25">
      <c r="B27" s="422" t="s">
        <v>53</v>
      </c>
      <c r="C27" s="195"/>
      <c r="D27" s="196"/>
      <c r="E27" s="197"/>
      <c r="F27" s="198"/>
      <c r="G27" s="197"/>
      <c r="H27" s="199"/>
      <c r="I27" s="200"/>
      <c r="J27" s="198"/>
      <c r="K27" s="197"/>
      <c r="L27" s="199"/>
      <c r="M27" s="200"/>
      <c r="N27" s="198"/>
      <c r="O27" s="197"/>
      <c r="P27" s="199"/>
      <c r="Q27" s="200"/>
      <c r="R27" s="201"/>
      <c r="S27" s="35"/>
    </row>
    <row r="28" spans="2:19" ht="16.5" customHeight="1" x14ac:dyDescent="0.25">
      <c r="B28" s="422" t="s">
        <v>54</v>
      </c>
      <c r="C28" s="195"/>
      <c r="D28" s="196"/>
      <c r="E28" s="197"/>
      <c r="F28" s="198"/>
      <c r="G28" s="197"/>
      <c r="H28" s="199"/>
      <c r="I28" s="200"/>
      <c r="J28" s="198"/>
      <c r="K28" s="197"/>
      <c r="L28" s="199"/>
      <c r="M28" s="200"/>
      <c r="N28" s="198"/>
      <c r="O28" s="197"/>
      <c r="P28" s="199"/>
      <c r="Q28" s="200"/>
      <c r="R28" s="201"/>
      <c r="S28" s="35"/>
    </row>
    <row r="29" spans="2:19" ht="16.5" customHeight="1" x14ac:dyDescent="0.25">
      <c r="B29" s="422" t="s">
        <v>55</v>
      </c>
      <c r="C29" s="195"/>
      <c r="D29" s="196"/>
      <c r="E29" s="197"/>
      <c r="F29" s="198"/>
      <c r="G29" s="197"/>
      <c r="H29" s="199"/>
      <c r="I29" s="200"/>
      <c r="J29" s="198"/>
      <c r="K29" s="197"/>
      <c r="L29" s="199"/>
      <c r="M29" s="200"/>
      <c r="N29" s="198"/>
      <c r="O29" s="197"/>
      <c r="P29" s="199"/>
      <c r="Q29" s="200"/>
      <c r="R29" s="201"/>
      <c r="S29" s="35"/>
    </row>
    <row r="30" spans="2:19" ht="16.5" customHeight="1" x14ac:dyDescent="0.25">
      <c r="B30" s="422" t="s">
        <v>58</v>
      </c>
      <c r="C30" s="195"/>
      <c r="D30" s="196"/>
      <c r="E30" s="197"/>
      <c r="F30" s="198"/>
      <c r="G30" s="197"/>
      <c r="H30" s="199"/>
      <c r="I30" s="200"/>
      <c r="J30" s="198"/>
      <c r="K30" s="197"/>
      <c r="L30" s="199"/>
      <c r="M30" s="200"/>
      <c r="N30" s="198"/>
      <c r="O30" s="197"/>
      <c r="P30" s="199"/>
      <c r="Q30" s="200"/>
      <c r="R30" s="201"/>
      <c r="S30" s="35"/>
    </row>
    <row r="31" spans="2:19" ht="16.5" customHeight="1" x14ac:dyDescent="0.25">
      <c r="B31" s="422" t="s">
        <v>57</v>
      </c>
      <c r="C31" s="195"/>
      <c r="D31" s="196"/>
      <c r="E31" s="197"/>
      <c r="F31" s="198"/>
      <c r="G31" s="197"/>
      <c r="H31" s="199"/>
      <c r="I31" s="200"/>
      <c r="J31" s="198"/>
      <c r="K31" s="197"/>
      <c r="L31" s="199"/>
      <c r="M31" s="200"/>
      <c r="N31" s="198"/>
      <c r="O31" s="197"/>
      <c r="P31" s="199"/>
      <c r="Q31" s="200"/>
      <c r="R31" s="201"/>
      <c r="S31" s="35"/>
    </row>
    <row r="32" spans="2:19" ht="16.5" customHeight="1" x14ac:dyDescent="0.25">
      <c r="B32" s="422" t="s">
        <v>56</v>
      </c>
      <c r="C32" s="195"/>
      <c r="D32" s="196"/>
      <c r="E32" s="197"/>
      <c r="F32" s="198"/>
      <c r="G32" s="197"/>
      <c r="H32" s="199"/>
      <c r="I32" s="200"/>
      <c r="J32" s="198"/>
      <c r="K32" s="197"/>
      <c r="L32" s="199"/>
      <c r="M32" s="200"/>
      <c r="N32" s="198"/>
      <c r="O32" s="197"/>
      <c r="P32" s="199"/>
      <c r="Q32" s="200"/>
      <c r="R32" s="201"/>
      <c r="S32" s="35"/>
    </row>
    <row r="33" spans="2:19" ht="16.5" customHeight="1" x14ac:dyDescent="0.25">
      <c r="B33" s="423"/>
      <c r="C33" s="202"/>
      <c r="D33" s="203"/>
      <c r="E33" s="204"/>
      <c r="F33" s="205"/>
      <c r="G33" s="204"/>
      <c r="H33" s="206"/>
      <c r="I33" s="207"/>
      <c r="J33" s="205"/>
      <c r="K33" s="204"/>
      <c r="L33" s="206"/>
      <c r="M33" s="207"/>
      <c r="N33" s="205"/>
      <c r="O33" s="204"/>
      <c r="P33" s="206"/>
      <c r="Q33" s="207"/>
      <c r="R33" s="208"/>
      <c r="S33" s="35"/>
    </row>
    <row r="34" spans="2:19" ht="16.5" customHeight="1" x14ac:dyDescent="0.25">
      <c r="B34" s="421" t="s">
        <v>62</v>
      </c>
      <c r="C34" s="187"/>
      <c r="D34" s="188"/>
      <c r="E34" s="189"/>
      <c r="F34" s="190"/>
      <c r="G34" s="189"/>
      <c r="H34" s="209"/>
      <c r="I34" s="193"/>
      <c r="J34" s="190"/>
      <c r="K34" s="189"/>
      <c r="L34" s="209"/>
      <c r="M34" s="193"/>
      <c r="N34" s="190"/>
      <c r="O34" s="189"/>
      <c r="P34" s="209"/>
      <c r="Q34" s="193"/>
      <c r="R34" s="194"/>
      <c r="S34" s="35"/>
    </row>
    <row r="35" spans="2:19" ht="16.5" customHeight="1" x14ac:dyDescent="0.25">
      <c r="B35" s="422" t="s">
        <v>63</v>
      </c>
      <c r="C35" s="195"/>
      <c r="D35" s="196"/>
      <c r="E35" s="197"/>
      <c r="F35" s="198"/>
      <c r="G35" s="197"/>
      <c r="H35" s="199"/>
      <c r="I35" s="200"/>
      <c r="J35" s="198"/>
      <c r="K35" s="197"/>
      <c r="L35" s="199"/>
      <c r="M35" s="200"/>
      <c r="N35" s="198"/>
      <c r="O35" s="197"/>
      <c r="P35" s="199"/>
      <c r="Q35" s="200"/>
      <c r="R35" s="201"/>
      <c r="S35" s="35"/>
    </row>
    <row r="36" spans="2:19" ht="16.5" customHeight="1" x14ac:dyDescent="0.25">
      <c r="B36" s="423"/>
      <c r="C36" s="202"/>
      <c r="D36" s="203"/>
      <c r="E36" s="204"/>
      <c r="F36" s="205"/>
      <c r="G36" s="204"/>
      <c r="H36" s="206"/>
      <c r="I36" s="207"/>
      <c r="J36" s="205"/>
      <c r="K36" s="204"/>
      <c r="L36" s="206"/>
      <c r="M36" s="207"/>
      <c r="N36" s="205"/>
      <c r="O36" s="204"/>
      <c r="P36" s="206"/>
      <c r="Q36" s="207"/>
      <c r="R36" s="208"/>
      <c r="S36" s="35"/>
    </row>
    <row r="37" spans="2:19" ht="16.5" customHeight="1" x14ac:dyDescent="0.25">
      <c r="B37" s="421" t="s">
        <v>60</v>
      </c>
      <c r="C37" s="187"/>
      <c r="D37" s="188"/>
      <c r="E37" s="189"/>
      <c r="F37" s="190"/>
      <c r="G37" s="189"/>
      <c r="H37" s="209"/>
      <c r="I37" s="193"/>
      <c r="J37" s="190"/>
      <c r="K37" s="189"/>
      <c r="L37" s="209"/>
      <c r="M37" s="193"/>
      <c r="N37" s="190"/>
      <c r="O37" s="189"/>
      <c r="P37" s="209"/>
      <c r="Q37" s="193"/>
      <c r="R37" s="194"/>
      <c r="S37" s="35"/>
    </row>
    <row r="38" spans="2:19" ht="16.5" customHeight="1" x14ac:dyDescent="0.25">
      <c r="B38" s="422" t="s">
        <v>59</v>
      </c>
      <c r="C38" s="195"/>
      <c r="D38" s="196"/>
      <c r="E38" s="197"/>
      <c r="F38" s="198"/>
      <c r="G38" s="197"/>
      <c r="H38" s="199"/>
      <c r="I38" s="200"/>
      <c r="J38" s="198"/>
      <c r="K38" s="197"/>
      <c r="L38" s="199"/>
      <c r="M38" s="200"/>
      <c r="N38" s="198"/>
      <c r="O38" s="197"/>
      <c r="P38" s="199"/>
      <c r="Q38" s="200"/>
      <c r="R38" s="201"/>
      <c r="S38" s="35"/>
    </row>
    <row r="39" spans="2:19" ht="16.5" customHeight="1" x14ac:dyDescent="0.25">
      <c r="B39" s="422"/>
      <c r="C39" s="196"/>
      <c r="D39" s="196"/>
      <c r="E39" s="197"/>
      <c r="F39" s="198"/>
      <c r="G39" s="197"/>
      <c r="H39" s="199"/>
      <c r="I39" s="200"/>
      <c r="J39" s="198"/>
      <c r="K39" s="197"/>
      <c r="L39" s="199"/>
      <c r="M39" s="200"/>
      <c r="N39" s="198"/>
      <c r="O39" s="197"/>
      <c r="P39" s="199"/>
      <c r="Q39" s="200"/>
      <c r="R39" s="201"/>
      <c r="S39" s="35"/>
    </row>
    <row r="40" spans="2:19" ht="16.5" customHeight="1" x14ac:dyDescent="0.25">
      <c r="B40" s="422" t="s">
        <v>64</v>
      </c>
      <c r="C40" s="196"/>
      <c r="D40" s="196"/>
      <c r="E40" s="197"/>
      <c r="F40" s="198"/>
      <c r="G40" s="197"/>
      <c r="H40" s="199"/>
      <c r="I40" s="200"/>
      <c r="J40" s="198"/>
      <c r="K40" s="197"/>
      <c r="L40" s="199"/>
      <c r="M40" s="200"/>
      <c r="N40" s="198"/>
      <c r="O40" s="197"/>
      <c r="P40" s="199"/>
      <c r="Q40" s="200"/>
      <c r="R40" s="201"/>
      <c r="S40" s="35"/>
    </row>
    <row r="41" spans="2:19" ht="16.5" customHeight="1" x14ac:dyDescent="0.25">
      <c r="B41" s="422" t="s">
        <v>65</v>
      </c>
      <c r="C41" s="196"/>
      <c r="D41" s="196"/>
      <c r="E41" s="197"/>
      <c r="F41" s="198"/>
      <c r="G41" s="197"/>
      <c r="H41" s="199"/>
      <c r="I41" s="200"/>
      <c r="J41" s="198"/>
      <c r="K41" s="197"/>
      <c r="L41" s="199"/>
      <c r="M41" s="200"/>
      <c r="N41" s="198"/>
      <c r="O41" s="197"/>
      <c r="P41" s="199"/>
      <c r="Q41" s="200"/>
      <c r="R41" s="201"/>
      <c r="S41" s="35"/>
    </row>
    <row r="42" spans="2:19" ht="16.5" customHeight="1" x14ac:dyDescent="0.25">
      <c r="B42" s="423"/>
      <c r="C42" s="203"/>
      <c r="D42" s="203"/>
      <c r="E42" s="204"/>
      <c r="F42" s="205"/>
      <c r="G42" s="204"/>
      <c r="H42" s="206"/>
      <c r="I42" s="207"/>
      <c r="J42" s="205"/>
      <c r="K42" s="204"/>
      <c r="L42" s="206"/>
      <c r="M42" s="207"/>
      <c r="N42" s="205"/>
      <c r="O42" s="204"/>
      <c r="P42" s="206"/>
      <c r="Q42" s="207"/>
      <c r="R42" s="208"/>
      <c r="S42" s="35"/>
    </row>
    <row r="43" spans="2:19" ht="16.5" customHeight="1" x14ac:dyDescent="0.25">
      <c r="B43" s="421" t="s">
        <v>67</v>
      </c>
      <c r="C43" s="188"/>
      <c r="D43" s="188"/>
      <c r="E43" s="189"/>
      <c r="F43" s="190"/>
      <c r="G43" s="189"/>
      <c r="H43" s="209"/>
      <c r="I43" s="193"/>
      <c r="J43" s="190"/>
      <c r="K43" s="189"/>
      <c r="L43" s="209"/>
      <c r="M43" s="193"/>
      <c r="N43" s="190"/>
      <c r="O43" s="189"/>
      <c r="P43" s="209"/>
      <c r="Q43" s="193"/>
      <c r="R43" s="194"/>
      <c r="S43" s="35"/>
    </row>
    <row r="44" spans="2:19" ht="16.5" customHeight="1" x14ac:dyDescent="0.25">
      <c r="B44" s="422"/>
      <c r="C44" s="196"/>
      <c r="D44" s="196"/>
      <c r="E44" s="197"/>
      <c r="F44" s="198"/>
      <c r="G44" s="197"/>
      <c r="H44" s="199"/>
      <c r="I44" s="200"/>
      <c r="J44" s="198"/>
      <c r="K44" s="197"/>
      <c r="L44" s="199"/>
      <c r="M44" s="200"/>
      <c r="N44" s="198"/>
      <c r="O44" s="197"/>
      <c r="P44" s="199"/>
      <c r="Q44" s="200"/>
      <c r="R44" s="201"/>
      <c r="S44" s="35"/>
    </row>
    <row r="45" spans="2:19" ht="16.5" customHeight="1" thickBot="1" x14ac:dyDescent="0.3">
      <c r="B45" s="424"/>
      <c r="C45" s="210"/>
      <c r="D45" s="210"/>
      <c r="E45" s="211"/>
      <c r="F45" s="212"/>
      <c r="G45" s="211"/>
      <c r="H45" s="213"/>
      <c r="I45" s="214"/>
      <c r="J45" s="212"/>
      <c r="K45" s="211"/>
      <c r="L45" s="213"/>
      <c r="M45" s="214"/>
      <c r="N45" s="212"/>
      <c r="O45" s="211"/>
      <c r="P45" s="213"/>
      <c r="Q45" s="214"/>
      <c r="R45" s="215"/>
      <c r="S45" s="35"/>
    </row>
    <row r="46" spans="2:19" ht="18.75" customHeight="1" thickBot="1" x14ac:dyDescent="0.25">
      <c r="B46" s="335" t="str">
        <f>Grundoplysninger!$B$19</f>
        <v>Planterådgiver - grovfoderskolen</v>
      </c>
      <c r="C46" s="336" t="str">
        <f>IF(Grundoplysninger!$C$19=""," ",Grundoplysninger!$C$19)</f>
        <v xml:space="preserve"> </v>
      </c>
      <c r="D46" s="335" t="str">
        <f>Grundoplysninger!$B$20</f>
        <v>Kvægrådgiver - grovfoderskolen</v>
      </c>
      <c r="E46" s="746" t="str">
        <f>IF(Grundoplysninger!$C$20=""," ",Grundoplysninger!$C$20)</f>
        <v xml:space="preserve"> </v>
      </c>
      <c r="F46" s="746"/>
      <c r="G46" s="746"/>
      <c r="H46" s="748" t="str">
        <f>Grundoplysninger!$B$21</f>
        <v>Planterådgiver - primær</v>
      </c>
      <c r="I46" s="749"/>
      <c r="J46" s="749"/>
      <c r="K46" s="746" t="str">
        <f>IF(Grundoplysninger!$C$21=""," ",Grundoplysninger!$C$21)</f>
        <v xml:space="preserve"> </v>
      </c>
      <c r="L46" s="750"/>
      <c r="M46" s="748" t="str">
        <f>Grundoplysninger!$B$22</f>
        <v>Kvægrådgiver - primær</v>
      </c>
      <c r="N46" s="749"/>
      <c r="O46" s="749"/>
      <c r="P46" s="746" t="str">
        <f>IF(Grundoplysninger!$C$22=""," ",Grundoplysninger!$C$22)</f>
        <v xml:space="preserve"> </v>
      </c>
      <c r="Q46" s="746"/>
      <c r="R46" s="750"/>
    </row>
  </sheetData>
  <sheetProtection sheet="1" objects="1" scenarios="1"/>
  <mergeCells count="22">
    <mergeCell ref="E46:G46"/>
    <mergeCell ref="M7:N7"/>
    <mergeCell ref="O7:P7"/>
    <mergeCell ref="Q7:R7"/>
    <mergeCell ref="H46:J46"/>
    <mergeCell ref="M46:O46"/>
    <mergeCell ref="K46:L46"/>
    <mergeCell ref="P46:R46"/>
    <mergeCell ref="N5:P5"/>
    <mergeCell ref="D7:D8"/>
    <mergeCell ref="E7:F7"/>
    <mergeCell ref="G7:H7"/>
    <mergeCell ref="I7:J7"/>
    <mergeCell ref="K7:L7"/>
    <mergeCell ref="B5:D5"/>
    <mergeCell ref="B7:B8"/>
    <mergeCell ref="B2:B3"/>
    <mergeCell ref="D2:K2"/>
    <mergeCell ref="C7:C8"/>
    <mergeCell ref="J5:L5"/>
    <mergeCell ref="F5:H5"/>
    <mergeCell ref="E3:K3"/>
  </mergeCells>
  <conditionalFormatting sqref="C9:C45 E9:R45">
    <cfRule type="expression" dxfId="2" priority="2">
      <formula>C9="u"</formula>
    </cfRule>
    <cfRule type="expression" dxfId="1" priority="3">
      <formula>C9="i"</formula>
    </cfRule>
    <cfRule type="expression" dxfId="0" priority="4">
      <formula>C9="m"</formula>
    </cfRule>
  </conditionalFormatting>
  <pageMargins left="0.70866141732283472" right="0.70866141732283472" top="0.55118110236220474" bottom="0.55118110236220474" header="0.31496062992125984" footer="0.31496062992125984"/>
  <pageSetup paperSize="9" scale="70" orientation="landscape" r:id="rId1"/>
  <headerFooter>
    <oddFooter>&amp;L&amp;8&amp;Z&amp;F&amp;C&amp;"Arial,Fed"&amp;K00-049SAGRO &amp;K06-049Kvæg&amp;K00-049
Individuel tilpasning - Målrettet opfølgning&amp;R&amp;8Udskrevet d. 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33"/>
  <sheetViews>
    <sheetView showGridLines="0" showRowColHeaders="0" zoomScale="110" zoomScaleNormal="110" workbookViewId="0">
      <selection activeCell="I18" sqref="I18"/>
    </sheetView>
  </sheetViews>
  <sheetFormatPr defaultRowHeight="15" x14ac:dyDescent="0.25"/>
  <cols>
    <col min="1" max="1" width="3.125" style="308" customWidth="1"/>
    <col min="2" max="2" width="10.75" style="308" customWidth="1"/>
    <col min="3" max="4" width="8.25" style="308" customWidth="1"/>
    <col min="5" max="5" width="9.875" style="308" customWidth="1"/>
    <col min="6" max="8" width="10.75" style="308" customWidth="1"/>
    <col min="9" max="9" width="8.25" style="308" customWidth="1"/>
    <col min="10" max="10" width="9.375" style="308" customWidth="1"/>
    <col min="11" max="11" width="13.875" style="308" customWidth="1"/>
    <col min="12" max="12" width="20" style="308" customWidth="1"/>
    <col min="13" max="257" width="9" style="308"/>
    <col min="258" max="258" width="10.75" style="308" customWidth="1"/>
    <col min="259" max="260" width="7.625" style="308" customWidth="1"/>
    <col min="261" max="264" width="10.75" style="308" customWidth="1"/>
    <col min="265" max="265" width="8.25" style="308" customWidth="1"/>
    <col min="266" max="266" width="9.375" style="308" customWidth="1"/>
    <col min="267" max="267" width="12" style="308" customWidth="1"/>
    <col min="268" max="268" width="20" style="308" customWidth="1"/>
    <col min="269" max="513" width="9" style="308"/>
    <col min="514" max="514" width="10.75" style="308" customWidth="1"/>
    <col min="515" max="516" width="7.625" style="308" customWidth="1"/>
    <col min="517" max="520" width="10.75" style="308" customWidth="1"/>
    <col min="521" max="521" width="8.25" style="308" customWidth="1"/>
    <col min="522" max="522" width="9.375" style="308" customWidth="1"/>
    <col min="523" max="523" width="12" style="308" customWidth="1"/>
    <col min="524" max="524" width="20" style="308" customWidth="1"/>
    <col min="525" max="769" width="9" style="308"/>
    <col min="770" max="770" width="10.75" style="308" customWidth="1"/>
    <col min="771" max="772" width="7.625" style="308" customWidth="1"/>
    <col min="773" max="776" width="10.75" style="308" customWidth="1"/>
    <col min="777" max="777" width="8.25" style="308" customWidth="1"/>
    <col min="778" max="778" width="9.375" style="308" customWidth="1"/>
    <col min="779" max="779" width="12" style="308" customWidth="1"/>
    <col min="780" max="780" width="20" style="308" customWidth="1"/>
    <col min="781" max="1025" width="9" style="308"/>
    <col min="1026" max="1026" width="10.75" style="308" customWidth="1"/>
    <col min="1027" max="1028" width="7.625" style="308" customWidth="1"/>
    <col min="1029" max="1032" width="10.75" style="308" customWidth="1"/>
    <col min="1033" max="1033" width="8.25" style="308" customWidth="1"/>
    <col min="1034" max="1034" width="9.375" style="308" customWidth="1"/>
    <col min="1035" max="1035" width="12" style="308" customWidth="1"/>
    <col min="1036" max="1036" width="20" style="308" customWidth="1"/>
    <col min="1037" max="1281" width="9" style="308"/>
    <col min="1282" max="1282" width="10.75" style="308" customWidth="1"/>
    <col min="1283" max="1284" width="7.625" style="308" customWidth="1"/>
    <col min="1285" max="1288" width="10.75" style="308" customWidth="1"/>
    <col min="1289" max="1289" width="8.25" style="308" customWidth="1"/>
    <col min="1290" max="1290" width="9.375" style="308" customWidth="1"/>
    <col min="1291" max="1291" width="12" style="308" customWidth="1"/>
    <col min="1292" max="1292" width="20" style="308" customWidth="1"/>
    <col min="1293" max="1537" width="9" style="308"/>
    <col min="1538" max="1538" width="10.75" style="308" customWidth="1"/>
    <col min="1539" max="1540" width="7.625" style="308" customWidth="1"/>
    <col min="1541" max="1544" width="10.75" style="308" customWidth="1"/>
    <col min="1545" max="1545" width="8.25" style="308" customWidth="1"/>
    <col min="1546" max="1546" width="9.375" style="308" customWidth="1"/>
    <col min="1547" max="1547" width="12" style="308" customWidth="1"/>
    <col min="1548" max="1548" width="20" style="308" customWidth="1"/>
    <col min="1549" max="1793" width="9" style="308"/>
    <col min="1794" max="1794" width="10.75" style="308" customWidth="1"/>
    <col min="1795" max="1796" width="7.625" style="308" customWidth="1"/>
    <col min="1797" max="1800" width="10.75" style="308" customWidth="1"/>
    <col min="1801" max="1801" width="8.25" style="308" customWidth="1"/>
    <col min="1802" max="1802" width="9.375" style="308" customWidth="1"/>
    <col min="1803" max="1803" width="12" style="308" customWidth="1"/>
    <col min="1804" max="1804" width="20" style="308" customWidth="1"/>
    <col min="1805" max="2049" width="9" style="308"/>
    <col min="2050" max="2050" width="10.75" style="308" customWidth="1"/>
    <col min="2051" max="2052" width="7.625" style="308" customWidth="1"/>
    <col min="2053" max="2056" width="10.75" style="308" customWidth="1"/>
    <col min="2057" max="2057" width="8.25" style="308" customWidth="1"/>
    <col min="2058" max="2058" width="9.375" style="308" customWidth="1"/>
    <col min="2059" max="2059" width="12" style="308" customWidth="1"/>
    <col min="2060" max="2060" width="20" style="308" customWidth="1"/>
    <col min="2061" max="2305" width="9" style="308"/>
    <col min="2306" max="2306" width="10.75" style="308" customWidth="1"/>
    <col min="2307" max="2308" width="7.625" style="308" customWidth="1"/>
    <col min="2309" max="2312" width="10.75" style="308" customWidth="1"/>
    <col min="2313" max="2313" width="8.25" style="308" customWidth="1"/>
    <col min="2314" max="2314" width="9.375" style="308" customWidth="1"/>
    <col min="2315" max="2315" width="12" style="308" customWidth="1"/>
    <col min="2316" max="2316" width="20" style="308" customWidth="1"/>
    <col min="2317" max="2561" width="9" style="308"/>
    <col min="2562" max="2562" width="10.75" style="308" customWidth="1"/>
    <col min="2563" max="2564" width="7.625" style="308" customWidth="1"/>
    <col min="2565" max="2568" width="10.75" style="308" customWidth="1"/>
    <col min="2569" max="2569" width="8.25" style="308" customWidth="1"/>
    <col min="2570" max="2570" width="9.375" style="308" customWidth="1"/>
    <col min="2571" max="2571" width="12" style="308" customWidth="1"/>
    <col min="2572" max="2572" width="20" style="308" customWidth="1"/>
    <col min="2573" max="2817" width="9" style="308"/>
    <col min="2818" max="2818" width="10.75" style="308" customWidth="1"/>
    <col min="2819" max="2820" width="7.625" style="308" customWidth="1"/>
    <col min="2821" max="2824" width="10.75" style="308" customWidth="1"/>
    <col min="2825" max="2825" width="8.25" style="308" customWidth="1"/>
    <col min="2826" max="2826" width="9.375" style="308" customWidth="1"/>
    <col min="2827" max="2827" width="12" style="308" customWidth="1"/>
    <col min="2828" max="2828" width="20" style="308" customWidth="1"/>
    <col min="2829" max="3073" width="9" style="308"/>
    <col min="3074" max="3074" width="10.75" style="308" customWidth="1"/>
    <col min="3075" max="3076" width="7.625" style="308" customWidth="1"/>
    <col min="3077" max="3080" width="10.75" style="308" customWidth="1"/>
    <col min="3081" max="3081" width="8.25" style="308" customWidth="1"/>
    <col min="3082" max="3082" width="9.375" style="308" customWidth="1"/>
    <col min="3083" max="3083" width="12" style="308" customWidth="1"/>
    <col min="3084" max="3084" width="20" style="308" customWidth="1"/>
    <col min="3085" max="3329" width="9" style="308"/>
    <col min="3330" max="3330" width="10.75" style="308" customWidth="1"/>
    <col min="3331" max="3332" width="7.625" style="308" customWidth="1"/>
    <col min="3333" max="3336" width="10.75" style="308" customWidth="1"/>
    <col min="3337" max="3337" width="8.25" style="308" customWidth="1"/>
    <col min="3338" max="3338" width="9.375" style="308" customWidth="1"/>
    <col min="3339" max="3339" width="12" style="308" customWidth="1"/>
    <col min="3340" max="3340" width="20" style="308" customWidth="1"/>
    <col min="3341" max="3585" width="9" style="308"/>
    <col min="3586" max="3586" width="10.75" style="308" customWidth="1"/>
    <col min="3587" max="3588" width="7.625" style="308" customWidth="1"/>
    <col min="3589" max="3592" width="10.75" style="308" customWidth="1"/>
    <col min="3593" max="3593" width="8.25" style="308" customWidth="1"/>
    <col min="3594" max="3594" width="9.375" style="308" customWidth="1"/>
    <col min="3595" max="3595" width="12" style="308" customWidth="1"/>
    <col min="3596" max="3596" width="20" style="308" customWidth="1"/>
    <col min="3597" max="3841" width="9" style="308"/>
    <col min="3842" max="3842" width="10.75" style="308" customWidth="1"/>
    <col min="3843" max="3844" width="7.625" style="308" customWidth="1"/>
    <col min="3845" max="3848" width="10.75" style="308" customWidth="1"/>
    <col min="3849" max="3849" width="8.25" style="308" customWidth="1"/>
    <col min="3850" max="3850" width="9.375" style="308" customWidth="1"/>
    <col min="3851" max="3851" width="12" style="308" customWidth="1"/>
    <col min="3852" max="3852" width="20" style="308" customWidth="1"/>
    <col min="3853" max="4097" width="9" style="308"/>
    <col min="4098" max="4098" width="10.75" style="308" customWidth="1"/>
    <col min="4099" max="4100" width="7.625" style="308" customWidth="1"/>
    <col min="4101" max="4104" width="10.75" style="308" customWidth="1"/>
    <col min="4105" max="4105" width="8.25" style="308" customWidth="1"/>
    <col min="4106" max="4106" width="9.375" style="308" customWidth="1"/>
    <col min="4107" max="4107" width="12" style="308" customWidth="1"/>
    <col min="4108" max="4108" width="20" style="308" customWidth="1"/>
    <col min="4109" max="4353" width="9" style="308"/>
    <col min="4354" max="4354" width="10.75" style="308" customWidth="1"/>
    <col min="4355" max="4356" width="7.625" style="308" customWidth="1"/>
    <col min="4357" max="4360" width="10.75" style="308" customWidth="1"/>
    <col min="4361" max="4361" width="8.25" style="308" customWidth="1"/>
    <col min="4362" max="4362" width="9.375" style="308" customWidth="1"/>
    <col min="4363" max="4363" width="12" style="308" customWidth="1"/>
    <col min="4364" max="4364" width="20" style="308" customWidth="1"/>
    <col min="4365" max="4609" width="9" style="308"/>
    <col min="4610" max="4610" width="10.75" style="308" customWidth="1"/>
    <col min="4611" max="4612" width="7.625" style="308" customWidth="1"/>
    <col min="4613" max="4616" width="10.75" style="308" customWidth="1"/>
    <col min="4617" max="4617" width="8.25" style="308" customWidth="1"/>
    <col min="4618" max="4618" width="9.375" style="308" customWidth="1"/>
    <col min="4619" max="4619" width="12" style="308" customWidth="1"/>
    <col min="4620" max="4620" width="20" style="308" customWidth="1"/>
    <col min="4621" max="4865" width="9" style="308"/>
    <col min="4866" max="4866" width="10.75" style="308" customWidth="1"/>
    <col min="4867" max="4868" width="7.625" style="308" customWidth="1"/>
    <col min="4869" max="4872" width="10.75" style="308" customWidth="1"/>
    <col min="4873" max="4873" width="8.25" style="308" customWidth="1"/>
    <col min="4874" max="4874" width="9.375" style="308" customWidth="1"/>
    <col min="4875" max="4875" width="12" style="308" customWidth="1"/>
    <col min="4876" max="4876" width="20" style="308" customWidth="1"/>
    <col min="4877" max="5121" width="9" style="308"/>
    <col min="5122" max="5122" width="10.75" style="308" customWidth="1"/>
    <col min="5123" max="5124" width="7.625" style="308" customWidth="1"/>
    <col min="5125" max="5128" width="10.75" style="308" customWidth="1"/>
    <col min="5129" max="5129" width="8.25" style="308" customWidth="1"/>
    <col min="5130" max="5130" width="9.375" style="308" customWidth="1"/>
    <col min="5131" max="5131" width="12" style="308" customWidth="1"/>
    <col min="5132" max="5132" width="20" style="308" customWidth="1"/>
    <col min="5133" max="5377" width="9" style="308"/>
    <col min="5378" max="5378" width="10.75" style="308" customWidth="1"/>
    <col min="5379" max="5380" width="7.625" style="308" customWidth="1"/>
    <col min="5381" max="5384" width="10.75" style="308" customWidth="1"/>
    <col min="5385" max="5385" width="8.25" style="308" customWidth="1"/>
    <col min="5386" max="5386" width="9.375" style="308" customWidth="1"/>
    <col min="5387" max="5387" width="12" style="308" customWidth="1"/>
    <col min="5388" max="5388" width="20" style="308" customWidth="1"/>
    <col min="5389" max="5633" width="9" style="308"/>
    <col min="5634" max="5634" width="10.75" style="308" customWidth="1"/>
    <col min="5635" max="5636" width="7.625" style="308" customWidth="1"/>
    <col min="5637" max="5640" width="10.75" style="308" customWidth="1"/>
    <col min="5641" max="5641" width="8.25" style="308" customWidth="1"/>
    <col min="5642" max="5642" width="9.375" style="308" customWidth="1"/>
    <col min="5643" max="5643" width="12" style="308" customWidth="1"/>
    <col min="5644" max="5644" width="20" style="308" customWidth="1"/>
    <col min="5645" max="5889" width="9" style="308"/>
    <col min="5890" max="5890" width="10.75" style="308" customWidth="1"/>
    <col min="5891" max="5892" width="7.625" style="308" customWidth="1"/>
    <col min="5893" max="5896" width="10.75" style="308" customWidth="1"/>
    <col min="5897" max="5897" width="8.25" style="308" customWidth="1"/>
    <col min="5898" max="5898" width="9.375" style="308" customWidth="1"/>
    <col min="5899" max="5899" width="12" style="308" customWidth="1"/>
    <col min="5900" max="5900" width="20" style="308" customWidth="1"/>
    <col min="5901" max="6145" width="9" style="308"/>
    <col min="6146" max="6146" width="10.75" style="308" customWidth="1"/>
    <col min="6147" max="6148" width="7.625" style="308" customWidth="1"/>
    <col min="6149" max="6152" width="10.75" style="308" customWidth="1"/>
    <col min="6153" max="6153" width="8.25" style="308" customWidth="1"/>
    <col min="6154" max="6154" width="9.375" style="308" customWidth="1"/>
    <col min="6155" max="6155" width="12" style="308" customWidth="1"/>
    <col min="6156" max="6156" width="20" style="308" customWidth="1"/>
    <col min="6157" max="6401" width="9" style="308"/>
    <col min="6402" max="6402" width="10.75" style="308" customWidth="1"/>
    <col min="6403" max="6404" width="7.625" style="308" customWidth="1"/>
    <col min="6405" max="6408" width="10.75" style="308" customWidth="1"/>
    <col min="6409" max="6409" width="8.25" style="308" customWidth="1"/>
    <col min="6410" max="6410" width="9.375" style="308" customWidth="1"/>
    <col min="6411" max="6411" width="12" style="308" customWidth="1"/>
    <col min="6412" max="6412" width="20" style="308" customWidth="1"/>
    <col min="6413" max="6657" width="9" style="308"/>
    <col min="6658" max="6658" width="10.75" style="308" customWidth="1"/>
    <col min="6659" max="6660" width="7.625" style="308" customWidth="1"/>
    <col min="6661" max="6664" width="10.75" style="308" customWidth="1"/>
    <col min="6665" max="6665" width="8.25" style="308" customWidth="1"/>
    <col min="6666" max="6666" width="9.375" style="308" customWidth="1"/>
    <col min="6667" max="6667" width="12" style="308" customWidth="1"/>
    <col min="6668" max="6668" width="20" style="308" customWidth="1"/>
    <col min="6669" max="6913" width="9" style="308"/>
    <col min="6914" max="6914" width="10.75" style="308" customWidth="1"/>
    <col min="6915" max="6916" width="7.625" style="308" customWidth="1"/>
    <col min="6917" max="6920" width="10.75" style="308" customWidth="1"/>
    <col min="6921" max="6921" width="8.25" style="308" customWidth="1"/>
    <col min="6922" max="6922" width="9.375" style="308" customWidth="1"/>
    <col min="6923" max="6923" width="12" style="308" customWidth="1"/>
    <col min="6924" max="6924" width="20" style="308" customWidth="1"/>
    <col min="6925" max="7169" width="9" style="308"/>
    <col min="7170" max="7170" width="10.75" style="308" customWidth="1"/>
    <col min="7171" max="7172" width="7.625" style="308" customWidth="1"/>
    <col min="7173" max="7176" width="10.75" style="308" customWidth="1"/>
    <col min="7177" max="7177" width="8.25" style="308" customWidth="1"/>
    <col min="7178" max="7178" width="9.375" style="308" customWidth="1"/>
    <col min="7179" max="7179" width="12" style="308" customWidth="1"/>
    <col min="7180" max="7180" width="20" style="308" customWidth="1"/>
    <col min="7181" max="7425" width="9" style="308"/>
    <col min="7426" max="7426" width="10.75" style="308" customWidth="1"/>
    <col min="7427" max="7428" width="7.625" style="308" customWidth="1"/>
    <col min="7429" max="7432" width="10.75" style="308" customWidth="1"/>
    <col min="7433" max="7433" width="8.25" style="308" customWidth="1"/>
    <col min="7434" max="7434" width="9.375" style="308" customWidth="1"/>
    <col min="7435" max="7435" width="12" style="308" customWidth="1"/>
    <col min="7436" max="7436" width="20" style="308" customWidth="1"/>
    <col min="7437" max="7681" width="9" style="308"/>
    <col min="7682" max="7682" width="10.75" style="308" customWidth="1"/>
    <col min="7683" max="7684" width="7.625" style="308" customWidth="1"/>
    <col min="7685" max="7688" width="10.75" style="308" customWidth="1"/>
    <col min="7689" max="7689" width="8.25" style="308" customWidth="1"/>
    <col min="7690" max="7690" width="9.375" style="308" customWidth="1"/>
    <col min="7691" max="7691" width="12" style="308" customWidth="1"/>
    <col min="7692" max="7692" width="20" style="308" customWidth="1"/>
    <col min="7693" max="7937" width="9" style="308"/>
    <col min="7938" max="7938" width="10.75" style="308" customWidth="1"/>
    <col min="7939" max="7940" width="7.625" style="308" customWidth="1"/>
    <col min="7941" max="7944" width="10.75" style="308" customWidth="1"/>
    <col min="7945" max="7945" width="8.25" style="308" customWidth="1"/>
    <col min="7946" max="7946" width="9.375" style="308" customWidth="1"/>
    <col min="7947" max="7947" width="12" style="308" customWidth="1"/>
    <col min="7948" max="7948" width="20" style="308" customWidth="1"/>
    <col min="7949" max="8193" width="9" style="308"/>
    <col min="8194" max="8194" width="10.75" style="308" customWidth="1"/>
    <col min="8195" max="8196" width="7.625" style="308" customWidth="1"/>
    <col min="8197" max="8200" width="10.75" style="308" customWidth="1"/>
    <col min="8201" max="8201" width="8.25" style="308" customWidth="1"/>
    <col min="8202" max="8202" width="9.375" style="308" customWidth="1"/>
    <col min="8203" max="8203" width="12" style="308" customWidth="1"/>
    <col min="8204" max="8204" width="20" style="308" customWidth="1"/>
    <col min="8205" max="8449" width="9" style="308"/>
    <col min="8450" max="8450" width="10.75" style="308" customWidth="1"/>
    <col min="8451" max="8452" width="7.625" style="308" customWidth="1"/>
    <col min="8453" max="8456" width="10.75" style="308" customWidth="1"/>
    <col min="8457" max="8457" width="8.25" style="308" customWidth="1"/>
    <col min="8458" max="8458" width="9.375" style="308" customWidth="1"/>
    <col min="8459" max="8459" width="12" style="308" customWidth="1"/>
    <col min="8460" max="8460" width="20" style="308" customWidth="1"/>
    <col min="8461" max="8705" width="9" style="308"/>
    <col min="8706" max="8706" width="10.75" style="308" customWidth="1"/>
    <col min="8707" max="8708" width="7.625" style="308" customWidth="1"/>
    <col min="8709" max="8712" width="10.75" style="308" customWidth="1"/>
    <col min="8713" max="8713" width="8.25" style="308" customWidth="1"/>
    <col min="8714" max="8714" width="9.375" style="308" customWidth="1"/>
    <col min="8715" max="8715" width="12" style="308" customWidth="1"/>
    <col min="8716" max="8716" width="20" style="308" customWidth="1"/>
    <col min="8717" max="8961" width="9" style="308"/>
    <col min="8962" max="8962" width="10.75" style="308" customWidth="1"/>
    <col min="8963" max="8964" width="7.625" style="308" customWidth="1"/>
    <col min="8965" max="8968" width="10.75" style="308" customWidth="1"/>
    <col min="8969" max="8969" width="8.25" style="308" customWidth="1"/>
    <col min="8970" max="8970" width="9.375" style="308" customWidth="1"/>
    <col min="8971" max="8971" width="12" style="308" customWidth="1"/>
    <col min="8972" max="8972" width="20" style="308" customWidth="1"/>
    <col min="8973" max="9217" width="9" style="308"/>
    <col min="9218" max="9218" width="10.75" style="308" customWidth="1"/>
    <col min="9219" max="9220" width="7.625" style="308" customWidth="1"/>
    <col min="9221" max="9224" width="10.75" style="308" customWidth="1"/>
    <col min="9225" max="9225" width="8.25" style="308" customWidth="1"/>
    <col min="9226" max="9226" width="9.375" style="308" customWidth="1"/>
    <col min="9227" max="9227" width="12" style="308" customWidth="1"/>
    <col min="9228" max="9228" width="20" style="308" customWidth="1"/>
    <col min="9229" max="9473" width="9" style="308"/>
    <col min="9474" max="9474" width="10.75" style="308" customWidth="1"/>
    <col min="9475" max="9476" width="7.625" style="308" customWidth="1"/>
    <col min="9477" max="9480" width="10.75" style="308" customWidth="1"/>
    <col min="9481" max="9481" width="8.25" style="308" customWidth="1"/>
    <col min="9482" max="9482" width="9.375" style="308" customWidth="1"/>
    <col min="9483" max="9483" width="12" style="308" customWidth="1"/>
    <col min="9484" max="9484" width="20" style="308" customWidth="1"/>
    <col min="9485" max="9729" width="9" style="308"/>
    <col min="9730" max="9730" width="10.75" style="308" customWidth="1"/>
    <col min="9731" max="9732" width="7.625" style="308" customWidth="1"/>
    <col min="9733" max="9736" width="10.75" style="308" customWidth="1"/>
    <col min="9737" max="9737" width="8.25" style="308" customWidth="1"/>
    <col min="9738" max="9738" width="9.375" style="308" customWidth="1"/>
    <col min="9739" max="9739" width="12" style="308" customWidth="1"/>
    <col min="9740" max="9740" width="20" style="308" customWidth="1"/>
    <col min="9741" max="9985" width="9" style="308"/>
    <col min="9986" max="9986" width="10.75" style="308" customWidth="1"/>
    <col min="9987" max="9988" width="7.625" style="308" customWidth="1"/>
    <col min="9989" max="9992" width="10.75" style="308" customWidth="1"/>
    <col min="9993" max="9993" width="8.25" style="308" customWidth="1"/>
    <col min="9994" max="9994" width="9.375" style="308" customWidth="1"/>
    <col min="9995" max="9995" width="12" style="308" customWidth="1"/>
    <col min="9996" max="9996" width="20" style="308" customWidth="1"/>
    <col min="9997" max="10241" width="9" style="308"/>
    <col min="10242" max="10242" width="10.75" style="308" customWidth="1"/>
    <col min="10243" max="10244" width="7.625" style="308" customWidth="1"/>
    <col min="10245" max="10248" width="10.75" style="308" customWidth="1"/>
    <col min="10249" max="10249" width="8.25" style="308" customWidth="1"/>
    <col min="10250" max="10250" width="9.375" style="308" customWidth="1"/>
    <col min="10251" max="10251" width="12" style="308" customWidth="1"/>
    <col min="10252" max="10252" width="20" style="308" customWidth="1"/>
    <col min="10253" max="10497" width="9" style="308"/>
    <col min="10498" max="10498" width="10.75" style="308" customWidth="1"/>
    <col min="10499" max="10500" width="7.625" style="308" customWidth="1"/>
    <col min="10501" max="10504" width="10.75" style="308" customWidth="1"/>
    <col min="10505" max="10505" width="8.25" style="308" customWidth="1"/>
    <col min="10506" max="10506" width="9.375" style="308" customWidth="1"/>
    <col min="10507" max="10507" width="12" style="308" customWidth="1"/>
    <col min="10508" max="10508" width="20" style="308" customWidth="1"/>
    <col min="10509" max="10753" width="9" style="308"/>
    <col min="10754" max="10754" width="10.75" style="308" customWidth="1"/>
    <col min="10755" max="10756" width="7.625" style="308" customWidth="1"/>
    <col min="10757" max="10760" width="10.75" style="308" customWidth="1"/>
    <col min="10761" max="10761" width="8.25" style="308" customWidth="1"/>
    <col min="10762" max="10762" width="9.375" style="308" customWidth="1"/>
    <col min="10763" max="10763" width="12" style="308" customWidth="1"/>
    <col min="10764" max="10764" width="20" style="308" customWidth="1"/>
    <col min="10765" max="11009" width="9" style="308"/>
    <col min="11010" max="11010" width="10.75" style="308" customWidth="1"/>
    <col min="11011" max="11012" width="7.625" style="308" customWidth="1"/>
    <col min="11013" max="11016" width="10.75" style="308" customWidth="1"/>
    <col min="11017" max="11017" width="8.25" style="308" customWidth="1"/>
    <col min="11018" max="11018" width="9.375" style="308" customWidth="1"/>
    <col min="11019" max="11019" width="12" style="308" customWidth="1"/>
    <col min="11020" max="11020" width="20" style="308" customWidth="1"/>
    <col min="11021" max="11265" width="9" style="308"/>
    <col min="11266" max="11266" width="10.75" style="308" customWidth="1"/>
    <col min="11267" max="11268" width="7.625" style="308" customWidth="1"/>
    <col min="11269" max="11272" width="10.75" style="308" customWidth="1"/>
    <col min="11273" max="11273" width="8.25" style="308" customWidth="1"/>
    <col min="11274" max="11274" width="9.375" style="308" customWidth="1"/>
    <col min="11275" max="11275" width="12" style="308" customWidth="1"/>
    <col min="11276" max="11276" width="20" style="308" customWidth="1"/>
    <col min="11277" max="11521" width="9" style="308"/>
    <col min="11522" max="11522" width="10.75" style="308" customWidth="1"/>
    <col min="11523" max="11524" width="7.625" style="308" customWidth="1"/>
    <col min="11525" max="11528" width="10.75" style="308" customWidth="1"/>
    <col min="11529" max="11529" width="8.25" style="308" customWidth="1"/>
    <col min="11530" max="11530" width="9.375" style="308" customWidth="1"/>
    <col min="11531" max="11531" width="12" style="308" customWidth="1"/>
    <col min="11532" max="11532" width="20" style="308" customWidth="1"/>
    <col min="11533" max="11777" width="9" style="308"/>
    <col min="11778" max="11778" width="10.75" style="308" customWidth="1"/>
    <col min="11779" max="11780" width="7.625" style="308" customWidth="1"/>
    <col min="11781" max="11784" width="10.75" style="308" customWidth="1"/>
    <col min="11785" max="11785" width="8.25" style="308" customWidth="1"/>
    <col min="11786" max="11786" width="9.375" style="308" customWidth="1"/>
    <col min="11787" max="11787" width="12" style="308" customWidth="1"/>
    <col min="11788" max="11788" width="20" style="308" customWidth="1"/>
    <col min="11789" max="12033" width="9" style="308"/>
    <col min="12034" max="12034" width="10.75" style="308" customWidth="1"/>
    <col min="12035" max="12036" width="7.625" style="308" customWidth="1"/>
    <col min="12037" max="12040" width="10.75" style="308" customWidth="1"/>
    <col min="12041" max="12041" width="8.25" style="308" customWidth="1"/>
    <col min="12042" max="12042" width="9.375" style="308" customWidth="1"/>
    <col min="12043" max="12043" width="12" style="308" customWidth="1"/>
    <col min="12044" max="12044" width="20" style="308" customWidth="1"/>
    <col min="12045" max="12289" width="9" style="308"/>
    <col min="12290" max="12290" width="10.75" style="308" customWidth="1"/>
    <col min="12291" max="12292" width="7.625" style="308" customWidth="1"/>
    <col min="12293" max="12296" width="10.75" style="308" customWidth="1"/>
    <col min="12297" max="12297" width="8.25" style="308" customWidth="1"/>
    <col min="12298" max="12298" width="9.375" style="308" customWidth="1"/>
    <col min="12299" max="12299" width="12" style="308" customWidth="1"/>
    <col min="12300" max="12300" width="20" style="308" customWidth="1"/>
    <col min="12301" max="12545" width="9" style="308"/>
    <col min="12546" max="12546" width="10.75" style="308" customWidth="1"/>
    <col min="12547" max="12548" width="7.625" style="308" customWidth="1"/>
    <col min="12549" max="12552" width="10.75" style="308" customWidth="1"/>
    <col min="12553" max="12553" width="8.25" style="308" customWidth="1"/>
    <col min="12554" max="12554" width="9.375" style="308" customWidth="1"/>
    <col min="12555" max="12555" width="12" style="308" customWidth="1"/>
    <col min="12556" max="12556" width="20" style="308" customWidth="1"/>
    <col min="12557" max="12801" width="9" style="308"/>
    <col min="12802" max="12802" width="10.75" style="308" customWidth="1"/>
    <col min="12803" max="12804" width="7.625" style="308" customWidth="1"/>
    <col min="12805" max="12808" width="10.75" style="308" customWidth="1"/>
    <col min="12809" max="12809" width="8.25" style="308" customWidth="1"/>
    <col min="12810" max="12810" width="9.375" style="308" customWidth="1"/>
    <col min="12811" max="12811" width="12" style="308" customWidth="1"/>
    <col min="12812" max="12812" width="20" style="308" customWidth="1"/>
    <col min="12813" max="13057" width="9" style="308"/>
    <col min="13058" max="13058" width="10.75" style="308" customWidth="1"/>
    <col min="13059" max="13060" width="7.625" style="308" customWidth="1"/>
    <col min="13061" max="13064" width="10.75" style="308" customWidth="1"/>
    <col min="13065" max="13065" width="8.25" style="308" customWidth="1"/>
    <col min="13066" max="13066" width="9.375" style="308" customWidth="1"/>
    <col min="13067" max="13067" width="12" style="308" customWidth="1"/>
    <col min="13068" max="13068" width="20" style="308" customWidth="1"/>
    <col min="13069" max="13313" width="9" style="308"/>
    <col min="13314" max="13314" width="10.75" style="308" customWidth="1"/>
    <col min="13315" max="13316" width="7.625" style="308" customWidth="1"/>
    <col min="13317" max="13320" width="10.75" style="308" customWidth="1"/>
    <col min="13321" max="13321" width="8.25" style="308" customWidth="1"/>
    <col min="13322" max="13322" width="9.375" style="308" customWidth="1"/>
    <col min="13323" max="13323" width="12" style="308" customWidth="1"/>
    <col min="13324" max="13324" width="20" style="308" customWidth="1"/>
    <col min="13325" max="13569" width="9" style="308"/>
    <col min="13570" max="13570" width="10.75" style="308" customWidth="1"/>
    <col min="13571" max="13572" width="7.625" style="308" customWidth="1"/>
    <col min="13573" max="13576" width="10.75" style="308" customWidth="1"/>
    <col min="13577" max="13577" width="8.25" style="308" customWidth="1"/>
    <col min="13578" max="13578" width="9.375" style="308" customWidth="1"/>
    <col min="13579" max="13579" width="12" style="308" customWidth="1"/>
    <col min="13580" max="13580" width="20" style="308" customWidth="1"/>
    <col min="13581" max="13825" width="9" style="308"/>
    <col min="13826" max="13826" width="10.75" style="308" customWidth="1"/>
    <col min="13827" max="13828" width="7.625" style="308" customWidth="1"/>
    <col min="13829" max="13832" width="10.75" style="308" customWidth="1"/>
    <col min="13833" max="13833" width="8.25" style="308" customWidth="1"/>
    <col min="13834" max="13834" width="9.375" style="308" customWidth="1"/>
    <col min="13835" max="13835" width="12" style="308" customWidth="1"/>
    <col min="13836" max="13836" width="20" style="308" customWidth="1"/>
    <col min="13837" max="14081" width="9" style="308"/>
    <col min="14082" max="14082" width="10.75" style="308" customWidth="1"/>
    <col min="14083" max="14084" width="7.625" style="308" customWidth="1"/>
    <col min="14085" max="14088" width="10.75" style="308" customWidth="1"/>
    <col min="14089" max="14089" width="8.25" style="308" customWidth="1"/>
    <col min="14090" max="14090" width="9.375" style="308" customWidth="1"/>
    <col min="14091" max="14091" width="12" style="308" customWidth="1"/>
    <col min="14092" max="14092" width="20" style="308" customWidth="1"/>
    <col min="14093" max="14337" width="9" style="308"/>
    <col min="14338" max="14338" width="10.75" style="308" customWidth="1"/>
    <col min="14339" max="14340" width="7.625" style="308" customWidth="1"/>
    <col min="14341" max="14344" width="10.75" style="308" customWidth="1"/>
    <col min="14345" max="14345" width="8.25" style="308" customWidth="1"/>
    <col min="14346" max="14346" width="9.375" style="308" customWidth="1"/>
    <col min="14347" max="14347" width="12" style="308" customWidth="1"/>
    <col min="14348" max="14348" width="20" style="308" customWidth="1"/>
    <col min="14349" max="14593" width="9" style="308"/>
    <col min="14594" max="14594" width="10.75" style="308" customWidth="1"/>
    <col min="14595" max="14596" width="7.625" style="308" customWidth="1"/>
    <col min="14597" max="14600" width="10.75" style="308" customWidth="1"/>
    <col min="14601" max="14601" width="8.25" style="308" customWidth="1"/>
    <col min="14602" max="14602" width="9.375" style="308" customWidth="1"/>
    <col min="14603" max="14603" width="12" style="308" customWidth="1"/>
    <col min="14604" max="14604" width="20" style="308" customWidth="1"/>
    <col min="14605" max="14849" width="9" style="308"/>
    <col min="14850" max="14850" width="10.75" style="308" customWidth="1"/>
    <col min="14851" max="14852" width="7.625" style="308" customWidth="1"/>
    <col min="14853" max="14856" width="10.75" style="308" customWidth="1"/>
    <col min="14857" max="14857" width="8.25" style="308" customWidth="1"/>
    <col min="14858" max="14858" width="9.375" style="308" customWidth="1"/>
    <col min="14859" max="14859" width="12" style="308" customWidth="1"/>
    <col min="14860" max="14860" width="20" style="308" customWidth="1"/>
    <col min="14861" max="15105" width="9" style="308"/>
    <col min="15106" max="15106" width="10.75" style="308" customWidth="1"/>
    <col min="15107" max="15108" width="7.625" style="308" customWidth="1"/>
    <col min="15109" max="15112" width="10.75" style="308" customWidth="1"/>
    <col min="15113" max="15113" width="8.25" style="308" customWidth="1"/>
    <col min="15114" max="15114" width="9.375" style="308" customWidth="1"/>
    <col min="15115" max="15115" width="12" style="308" customWidth="1"/>
    <col min="15116" max="15116" width="20" style="308" customWidth="1"/>
    <col min="15117" max="15361" width="9" style="308"/>
    <col min="15362" max="15362" width="10.75" style="308" customWidth="1"/>
    <col min="15363" max="15364" width="7.625" style="308" customWidth="1"/>
    <col min="15365" max="15368" width="10.75" style="308" customWidth="1"/>
    <col min="15369" max="15369" width="8.25" style="308" customWidth="1"/>
    <col min="15370" max="15370" width="9.375" style="308" customWidth="1"/>
    <col min="15371" max="15371" width="12" style="308" customWidth="1"/>
    <col min="15372" max="15372" width="20" style="308" customWidth="1"/>
    <col min="15373" max="15617" width="9" style="308"/>
    <col min="15618" max="15618" width="10.75" style="308" customWidth="1"/>
    <col min="15619" max="15620" width="7.625" style="308" customWidth="1"/>
    <col min="15621" max="15624" width="10.75" style="308" customWidth="1"/>
    <col min="15625" max="15625" width="8.25" style="308" customWidth="1"/>
    <col min="15626" max="15626" width="9.375" style="308" customWidth="1"/>
    <col min="15627" max="15627" width="12" style="308" customWidth="1"/>
    <col min="15628" max="15628" width="20" style="308" customWidth="1"/>
    <col min="15629" max="15873" width="9" style="308"/>
    <col min="15874" max="15874" width="10.75" style="308" customWidth="1"/>
    <col min="15875" max="15876" width="7.625" style="308" customWidth="1"/>
    <col min="15877" max="15880" width="10.75" style="308" customWidth="1"/>
    <col min="15881" max="15881" width="8.25" style="308" customWidth="1"/>
    <col min="15882" max="15882" width="9.375" style="308" customWidth="1"/>
    <col min="15883" max="15883" width="12" style="308" customWidth="1"/>
    <col min="15884" max="15884" width="20" style="308" customWidth="1"/>
    <col min="15885" max="16129" width="9" style="308"/>
    <col min="16130" max="16130" width="10.75" style="308" customWidth="1"/>
    <col min="16131" max="16132" width="7.625" style="308" customWidth="1"/>
    <col min="16133" max="16136" width="10.75" style="308" customWidth="1"/>
    <col min="16137" max="16137" width="8.25" style="308" customWidth="1"/>
    <col min="16138" max="16138" width="9.375" style="308" customWidth="1"/>
    <col min="16139" max="16139" width="12" style="308" customWidth="1"/>
    <col min="16140" max="16140" width="20" style="308" customWidth="1"/>
    <col min="16141" max="16384" width="9" style="308"/>
  </cols>
  <sheetData>
    <row r="1" spans="1:13" ht="7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26.25" x14ac:dyDescent="0.4">
      <c r="A2" s="33"/>
      <c r="B2" s="113"/>
      <c r="C2" s="772">
        <f>Grundoplysninger!C7</f>
        <v>2018</v>
      </c>
      <c r="D2" s="329"/>
      <c r="E2" s="728" t="s">
        <v>217</v>
      </c>
      <c r="F2" s="728"/>
      <c r="G2" s="728"/>
      <c r="H2" s="728"/>
      <c r="I2" s="728"/>
      <c r="J2" s="119"/>
      <c r="K2" s="114"/>
      <c r="L2" s="115"/>
    </row>
    <row r="3" spans="1:13" ht="20.25" x14ac:dyDescent="0.3">
      <c r="A3" s="34"/>
      <c r="B3" s="116"/>
      <c r="C3" s="773"/>
      <c r="D3" s="524"/>
      <c r="E3" s="524" t="s">
        <v>101</v>
      </c>
      <c r="F3" s="737" t="str">
        <f>Grundoplysninger!C9</f>
        <v>Mads Sørensen</v>
      </c>
      <c r="G3" s="737"/>
      <c r="H3" s="737"/>
      <c r="I3" s="737"/>
      <c r="J3" s="525"/>
      <c r="K3" s="526"/>
      <c r="L3" s="511"/>
    </row>
    <row r="4" spans="1:13" ht="4.5" customHeight="1" x14ac:dyDescent="0.3">
      <c r="A4" s="34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3" ht="24.75" customHeight="1" x14ac:dyDescent="0.3">
      <c r="B5" s="309" t="s">
        <v>198</v>
      </c>
      <c r="C5" s="753" t="s">
        <v>212</v>
      </c>
      <c r="D5" s="753"/>
    </row>
    <row r="6" spans="1:13" ht="5.25" customHeight="1" thickBot="1" x14ac:dyDescent="0.3"/>
    <row r="7" spans="1:13" ht="17.25" x14ac:dyDescent="0.3">
      <c r="B7" s="754" t="s">
        <v>199</v>
      </c>
      <c r="C7" s="310" t="s">
        <v>119</v>
      </c>
      <c r="D7" s="310" t="s">
        <v>213</v>
      </c>
      <c r="E7" s="322" t="s">
        <v>214</v>
      </c>
      <c r="F7" s="774" t="s">
        <v>202</v>
      </c>
      <c r="G7" s="775"/>
      <c r="H7" s="756" t="s">
        <v>203</v>
      </c>
      <c r="I7" s="757"/>
      <c r="J7" s="323" t="s">
        <v>121</v>
      </c>
      <c r="K7" s="758" t="s">
        <v>66</v>
      </c>
      <c r="L7" s="759"/>
    </row>
    <row r="8" spans="1:13" ht="18" thickBot="1" x14ac:dyDescent="0.35">
      <c r="B8" s="755"/>
      <c r="C8" s="324" t="s">
        <v>205</v>
      </c>
      <c r="D8" s="324" t="s">
        <v>215</v>
      </c>
      <c r="E8" s="325" t="s">
        <v>216</v>
      </c>
      <c r="F8" s="776"/>
      <c r="G8" s="777"/>
      <c r="H8" s="326" t="s">
        <v>81</v>
      </c>
      <c r="I8" s="325" t="s">
        <v>206</v>
      </c>
      <c r="J8" s="327"/>
      <c r="K8" s="760"/>
      <c r="L8" s="761"/>
    </row>
    <row r="9" spans="1:13" ht="23.25" customHeight="1" x14ac:dyDescent="0.25">
      <c r="B9" s="566"/>
      <c r="C9" s="567"/>
      <c r="D9" s="567"/>
      <c r="E9" s="568"/>
      <c r="F9" s="566"/>
      <c r="G9" s="569"/>
      <c r="H9" s="570"/>
      <c r="I9" s="568"/>
      <c r="J9" s="571"/>
      <c r="K9" s="762"/>
      <c r="L9" s="763"/>
    </row>
    <row r="10" spans="1:13" ht="23.25" customHeight="1" x14ac:dyDescent="0.25">
      <c r="B10" s="572"/>
      <c r="C10" s="573"/>
      <c r="D10" s="573"/>
      <c r="E10" s="574"/>
      <c r="F10" s="572"/>
      <c r="G10" s="575"/>
      <c r="H10" s="576"/>
      <c r="I10" s="574"/>
      <c r="J10" s="577"/>
      <c r="K10" s="764"/>
      <c r="L10" s="765"/>
    </row>
    <row r="11" spans="1:13" ht="23.25" customHeight="1" x14ac:dyDescent="0.25">
      <c r="B11" s="572"/>
      <c r="C11" s="573"/>
      <c r="D11" s="573"/>
      <c r="E11" s="574"/>
      <c r="F11" s="572"/>
      <c r="G11" s="575"/>
      <c r="H11" s="576"/>
      <c r="I11" s="574"/>
      <c r="J11" s="577"/>
      <c r="K11" s="751"/>
      <c r="L11" s="752"/>
    </row>
    <row r="12" spans="1:13" ht="23.25" customHeight="1" x14ac:dyDescent="0.25">
      <c r="B12" s="572"/>
      <c r="C12" s="573"/>
      <c r="D12" s="573"/>
      <c r="E12" s="574"/>
      <c r="F12" s="572"/>
      <c r="G12" s="575"/>
      <c r="H12" s="576"/>
      <c r="I12" s="574"/>
      <c r="J12" s="577"/>
      <c r="K12" s="751"/>
      <c r="L12" s="752"/>
    </row>
    <row r="13" spans="1:13" ht="23.25" customHeight="1" x14ac:dyDescent="0.25">
      <c r="B13" s="572"/>
      <c r="C13" s="573"/>
      <c r="D13" s="573"/>
      <c r="E13" s="574"/>
      <c r="F13" s="572"/>
      <c r="G13" s="575"/>
      <c r="H13" s="576"/>
      <c r="I13" s="574"/>
      <c r="J13" s="577"/>
      <c r="K13" s="751"/>
      <c r="L13" s="752"/>
    </row>
    <row r="14" spans="1:13" ht="23.25" customHeight="1" x14ac:dyDescent="0.25">
      <c r="B14" s="572"/>
      <c r="C14" s="573"/>
      <c r="D14" s="573"/>
      <c r="E14" s="574"/>
      <c r="F14" s="572"/>
      <c r="G14" s="575"/>
      <c r="H14" s="576"/>
      <c r="I14" s="574"/>
      <c r="J14" s="577"/>
      <c r="K14" s="751"/>
      <c r="L14" s="752"/>
    </row>
    <row r="15" spans="1:13" ht="23.25" customHeight="1" x14ac:dyDescent="0.25">
      <c r="B15" s="572"/>
      <c r="C15" s="573"/>
      <c r="D15" s="573"/>
      <c r="E15" s="574"/>
      <c r="F15" s="572"/>
      <c r="G15" s="575"/>
      <c r="H15" s="576"/>
      <c r="I15" s="574"/>
      <c r="J15" s="577"/>
      <c r="K15" s="751"/>
      <c r="L15" s="752"/>
    </row>
    <row r="16" spans="1:13" ht="23.25" customHeight="1" x14ac:dyDescent="0.25">
      <c r="B16" s="572"/>
      <c r="C16" s="573"/>
      <c r="D16" s="573"/>
      <c r="E16" s="574"/>
      <c r="F16" s="572"/>
      <c r="G16" s="575"/>
      <c r="H16" s="576"/>
      <c r="I16" s="574"/>
      <c r="J16" s="577"/>
      <c r="K16" s="751"/>
      <c r="L16" s="752"/>
    </row>
    <row r="17" spans="1:14" ht="23.25" customHeight="1" x14ac:dyDescent="0.25">
      <c r="B17" s="572"/>
      <c r="C17" s="573"/>
      <c r="D17" s="573"/>
      <c r="E17" s="574"/>
      <c r="F17" s="572"/>
      <c r="G17" s="575"/>
      <c r="H17" s="576"/>
      <c r="I17" s="574"/>
      <c r="J17" s="577"/>
      <c r="K17" s="751"/>
      <c r="L17" s="752"/>
    </row>
    <row r="18" spans="1:14" ht="23.25" customHeight="1" x14ac:dyDescent="0.25">
      <c r="B18" s="572"/>
      <c r="C18" s="573"/>
      <c r="D18" s="573"/>
      <c r="E18" s="574"/>
      <c r="F18" s="572"/>
      <c r="G18" s="575"/>
      <c r="H18" s="576"/>
      <c r="I18" s="574"/>
      <c r="J18" s="577"/>
      <c r="K18" s="751"/>
      <c r="L18" s="752"/>
    </row>
    <row r="19" spans="1:14" ht="23.25" customHeight="1" x14ac:dyDescent="0.25">
      <c r="B19" s="572"/>
      <c r="C19" s="573"/>
      <c r="D19" s="573"/>
      <c r="E19" s="574"/>
      <c r="F19" s="572"/>
      <c r="G19" s="575"/>
      <c r="H19" s="576"/>
      <c r="I19" s="574"/>
      <c r="J19" s="577"/>
      <c r="K19" s="751"/>
      <c r="L19" s="752"/>
    </row>
    <row r="20" spans="1:14" ht="23.25" customHeight="1" x14ac:dyDescent="0.25">
      <c r="B20" s="572"/>
      <c r="C20" s="573"/>
      <c r="D20" s="573"/>
      <c r="E20" s="574"/>
      <c r="F20" s="572"/>
      <c r="G20" s="575"/>
      <c r="H20" s="576"/>
      <c r="I20" s="574"/>
      <c r="J20" s="577"/>
      <c r="K20" s="751"/>
      <c r="L20" s="752"/>
    </row>
    <row r="21" spans="1:14" ht="23.25" customHeight="1" x14ac:dyDescent="0.25">
      <c r="B21" s="572"/>
      <c r="C21" s="573"/>
      <c r="D21" s="573"/>
      <c r="E21" s="574"/>
      <c r="F21" s="572"/>
      <c r="G21" s="575"/>
      <c r="H21" s="576"/>
      <c r="I21" s="574"/>
      <c r="J21" s="577"/>
      <c r="K21" s="751"/>
      <c r="L21" s="752"/>
    </row>
    <row r="22" spans="1:14" ht="23.25" customHeight="1" x14ac:dyDescent="0.25">
      <c r="B22" s="572"/>
      <c r="C22" s="573"/>
      <c r="D22" s="573"/>
      <c r="E22" s="574"/>
      <c r="F22" s="572"/>
      <c r="G22" s="575"/>
      <c r="H22" s="576"/>
      <c r="I22" s="574"/>
      <c r="J22" s="577"/>
      <c r="K22" s="778"/>
      <c r="L22" s="779"/>
    </row>
    <row r="23" spans="1:14" ht="23.25" customHeight="1" x14ac:dyDescent="0.25">
      <c r="B23" s="572"/>
      <c r="C23" s="573"/>
      <c r="D23" s="573"/>
      <c r="E23" s="574"/>
      <c r="F23" s="572"/>
      <c r="G23" s="575"/>
      <c r="H23" s="576"/>
      <c r="I23" s="574"/>
      <c r="J23" s="577"/>
      <c r="K23" s="751"/>
      <c r="L23" s="752"/>
    </row>
    <row r="24" spans="1:14" ht="23.25" customHeight="1" thickBot="1" x14ac:dyDescent="0.3">
      <c r="B24" s="578"/>
      <c r="C24" s="579"/>
      <c r="D24" s="579"/>
      <c r="E24" s="580"/>
      <c r="F24" s="578"/>
      <c r="G24" s="581"/>
      <c r="H24" s="582"/>
      <c r="I24" s="580"/>
      <c r="J24" s="583"/>
      <c r="K24" s="770"/>
      <c r="L24" s="771"/>
    </row>
    <row r="25" spans="1:14" ht="3.75" customHeight="1" thickBot="1" x14ac:dyDescent="0.3"/>
    <row r="26" spans="1:14" ht="15.75" customHeight="1" x14ac:dyDescent="0.25">
      <c r="A26" s="1"/>
      <c r="B26" s="662" t="str">
        <f>Grundoplysninger!$B$19</f>
        <v>Planterådgiver - grovfoderskolen</v>
      </c>
      <c r="C26" s="663"/>
      <c r="D26" s="663"/>
      <c r="E26" s="766" t="str">
        <f>IF(Grundoplysninger!$C$19=""," ",Grundoplysninger!$C$19)</f>
        <v xml:space="preserve"> </v>
      </c>
      <c r="F26" s="766"/>
      <c r="G26" s="780"/>
      <c r="H26" s="781" t="str">
        <f>Grundoplysninger!$B$21</f>
        <v>Planterådgiver - primær</v>
      </c>
      <c r="I26" s="663"/>
      <c r="J26" s="663"/>
      <c r="K26" s="766" t="str">
        <f>IF(Grundoplysninger!$C$21=""," ",Grundoplysninger!$C$21)</f>
        <v xml:space="preserve"> </v>
      </c>
      <c r="L26" s="767"/>
      <c r="N26" s="320"/>
    </row>
    <row r="27" spans="1:14" ht="15.75" customHeight="1" thickBot="1" x14ac:dyDescent="0.3">
      <c r="A27" s="1"/>
      <c r="B27" s="664" t="str">
        <f>Grundoplysninger!$B$20</f>
        <v>Kvægrådgiver - grovfoderskolen</v>
      </c>
      <c r="C27" s="665"/>
      <c r="D27" s="665"/>
      <c r="E27" s="768" t="str">
        <f>IF(Grundoplysninger!$C$20=""," ",Grundoplysninger!$C$20)</f>
        <v xml:space="preserve"> </v>
      </c>
      <c r="F27" s="768"/>
      <c r="G27" s="782"/>
      <c r="H27" s="783" t="str">
        <f>Grundoplysninger!$B$22</f>
        <v>Kvægrådgiver - primær</v>
      </c>
      <c r="I27" s="665"/>
      <c r="J27" s="665"/>
      <c r="K27" s="768" t="str">
        <f>IF(Grundoplysninger!$C$22=""," ",Grundoplysninger!$C$22)</f>
        <v xml:space="preserve"> </v>
      </c>
      <c r="L27" s="769"/>
      <c r="N27" s="320"/>
    </row>
    <row r="28" spans="1:14" ht="6.75" customHeight="1" x14ac:dyDescent="0.3"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20"/>
      <c r="M28" s="320"/>
      <c r="N28" s="320"/>
    </row>
    <row r="29" spans="1:14" ht="17.25" x14ac:dyDescent="0.3"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20"/>
      <c r="M29" s="320"/>
      <c r="N29" s="320"/>
    </row>
    <row r="30" spans="1:14" ht="17.25" x14ac:dyDescent="0.3">
      <c r="B30" s="328"/>
      <c r="C30" s="317"/>
      <c r="D30" s="317"/>
      <c r="E30" s="319"/>
      <c r="F30" s="317"/>
      <c r="G30" s="317"/>
      <c r="H30" s="317"/>
      <c r="I30" s="319"/>
      <c r="J30" s="317"/>
      <c r="K30" s="317"/>
      <c r="L30" s="320"/>
      <c r="M30" s="320"/>
      <c r="N30" s="320"/>
    </row>
    <row r="31" spans="1:14" ht="17.25" x14ac:dyDescent="0.3"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20"/>
      <c r="M31" s="320"/>
      <c r="N31" s="320"/>
    </row>
    <row r="32" spans="1:14" ht="17.25" x14ac:dyDescent="0.3"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20"/>
      <c r="M32" s="320"/>
      <c r="N32" s="320"/>
    </row>
    <row r="33" spans="2:14" x14ac:dyDescent="0.25"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</row>
  </sheetData>
  <sheetProtection sheet="1" objects="1" scenarios="1"/>
  <mergeCells count="32">
    <mergeCell ref="B26:D26"/>
    <mergeCell ref="E26:G26"/>
    <mergeCell ref="H26:J26"/>
    <mergeCell ref="B27:D27"/>
    <mergeCell ref="E27:G27"/>
    <mergeCell ref="H27:J27"/>
    <mergeCell ref="K26:L26"/>
    <mergeCell ref="K27:L27"/>
    <mergeCell ref="K24:L24"/>
    <mergeCell ref="C2:C3"/>
    <mergeCell ref="E2:I2"/>
    <mergeCell ref="F3:I3"/>
    <mergeCell ref="K12:L12"/>
    <mergeCell ref="K13:L13"/>
    <mergeCell ref="K16:L16"/>
    <mergeCell ref="F7:G8"/>
    <mergeCell ref="K18:L18"/>
    <mergeCell ref="K19:L19"/>
    <mergeCell ref="K20:L20"/>
    <mergeCell ref="K21:L21"/>
    <mergeCell ref="K22:L22"/>
    <mergeCell ref="K23:L23"/>
    <mergeCell ref="K17:L17"/>
    <mergeCell ref="C5:D5"/>
    <mergeCell ref="B7:B8"/>
    <mergeCell ref="H7:I7"/>
    <mergeCell ref="K7:L8"/>
    <mergeCell ref="K9:L9"/>
    <mergeCell ref="K10:L10"/>
    <mergeCell ref="K11:L11"/>
    <mergeCell ref="K14:L14"/>
    <mergeCell ref="K15:L15"/>
  </mergeCells>
  <pageMargins left="0.51181102362204722" right="0.51181102362204722" top="0.51181102362204722" bottom="0.39370078740157483" header="0.31496062992125984" footer="0.31496062992125984"/>
  <pageSetup paperSize="9" orientation="landscape" r:id="rId1"/>
  <headerFooter>
    <oddFooter>&amp;L&amp;8&amp;Z
&amp;F&amp;C&amp;"Arial,Fed"&amp;K00-048SAGRO &amp;K06-048Kvæg&amp;K00-048
Individuel tilpasning - Målrettet opfølgning&amp;R&amp;8Udskrevet d.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9"/>
  <sheetViews>
    <sheetView showGridLines="0" showRowColHeaders="0" zoomScale="110" zoomScaleNormal="110" workbookViewId="0">
      <selection activeCell="K19" sqref="K19"/>
    </sheetView>
  </sheetViews>
  <sheetFormatPr defaultRowHeight="15" x14ac:dyDescent="0.25"/>
  <cols>
    <col min="1" max="1" width="3.125" style="308" customWidth="1"/>
    <col min="2" max="2" width="10.75" style="308" customWidth="1"/>
    <col min="3" max="3" width="7.625" style="308" customWidth="1"/>
    <col min="4" max="8" width="10.75" style="308" customWidth="1"/>
    <col min="9" max="10" width="7.875" style="308" customWidth="1"/>
    <col min="11" max="11" width="8.75" style="308" bestFit="1" customWidth="1"/>
    <col min="12" max="12" width="25.625" style="308" customWidth="1"/>
    <col min="13" max="257" width="9" style="308"/>
    <col min="258" max="258" width="10.75" style="308" customWidth="1"/>
    <col min="259" max="259" width="7.625" style="308" customWidth="1"/>
    <col min="260" max="264" width="10.75" style="308" customWidth="1"/>
    <col min="265" max="266" width="7.875" style="308" customWidth="1"/>
    <col min="267" max="267" width="8.75" style="308" bestFit="1" customWidth="1"/>
    <col min="268" max="268" width="22.125" style="308" customWidth="1"/>
    <col min="269" max="513" width="9" style="308"/>
    <col min="514" max="514" width="10.75" style="308" customWidth="1"/>
    <col min="515" max="515" width="7.625" style="308" customWidth="1"/>
    <col min="516" max="520" width="10.75" style="308" customWidth="1"/>
    <col min="521" max="522" width="7.875" style="308" customWidth="1"/>
    <col min="523" max="523" width="8.75" style="308" bestFit="1" customWidth="1"/>
    <col min="524" max="524" width="22.125" style="308" customWidth="1"/>
    <col min="525" max="769" width="9" style="308"/>
    <col min="770" max="770" width="10.75" style="308" customWidth="1"/>
    <col min="771" max="771" width="7.625" style="308" customWidth="1"/>
    <col min="772" max="776" width="10.75" style="308" customWidth="1"/>
    <col min="777" max="778" width="7.875" style="308" customWidth="1"/>
    <col min="779" max="779" width="8.75" style="308" bestFit="1" customWidth="1"/>
    <col min="780" max="780" width="22.125" style="308" customWidth="1"/>
    <col min="781" max="1025" width="9" style="308"/>
    <col min="1026" max="1026" width="10.75" style="308" customWidth="1"/>
    <col min="1027" max="1027" width="7.625" style="308" customWidth="1"/>
    <col min="1028" max="1032" width="10.75" style="308" customWidth="1"/>
    <col min="1033" max="1034" width="7.875" style="308" customWidth="1"/>
    <col min="1035" max="1035" width="8.75" style="308" bestFit="1" customWidth="1"/>
    <col min="1036" max="1036" width="22.125" style="308" customWidth="1"/>
    <col min="1037" max="1281" width="9" style="308"/>
    <col min="1282" max="1282" width="10.75" style="308" customWidth="1"/>
    <col min="1283" max="1283" width="7.625" style="308" customWidth="1"/>
    <col min="1284" max="1288" width="10.75" style="308" customWidth="1"/>
    <col min="1289" max="1290" width="7.875" style="308" customWidth="1"/>
    <col min="1291" max="1291" width="8.75" style="308" bestFit="1" customWidth="1"/>
    <col min="1292" max="1292" width="22.125" style="308" customWidth="1"/>
    <col min="1293" max="1537" width="9" style="308"/>
    <col min="1538" max="1538" width="10.75" style="308" customWidth="1"/>
    <col min="1539" max="1539" width="7.625" style="308" customWidth="1"/>
    <col min="1540" max="1544" width="10.75" style="308" customWidth="1"/>
    <col min="1545" max="1546" width="7.875" style="308" customWidth="1"/>
    <col min="1547" max="1547" width="8.75" style="308" bestFit="1" customWidth="1"/>
    <col min="1548" max="1548" width="22.125" style="308" customWidth="1"/>
    <col min="1549" max="1793" width="9" style="308"/>
    <col min="1794" max="1794" width="10.75" style="308" customWidth="1"/>
    <col min="1795" max="1795" width="7.625" style="308" customWidth="1"/>
    <col min="1796" max="1800" width="10.75" style="308" customWidth="1"/>
    <col min="1801" max="1802" width="7.875" style="308" customWidth="1"/>
    <col min="1803" max="1803" width="8.75" style="308" bestFit="1" customWidth="1"/>
    <col min="1804" max="1804" width="22.125" style="308" customWidth="1"/>
    <col min="1805" max="2049" width="9" style="308"/>
    <col min="2050" max="2050" width="10.75" style="308" customWidth="1"/>
    <col min="2051" max="2051" width="7.625" style="308" customWidth="1"/>
    <col min="2052" max="2056" width="10.75" style="308" customWidth="1"/>
    <col min="2057" max="2058" width="7.875" style="308" customWidth="1"/>
    <col min="2059" max="2059" width="8.75" style="308" bestFit="1" customWidth="1"/>
    <col min="2060" max="2060" width="22.125" style="308" customWidth="1"/>
    <col min="2061" max="2305" width="9" style="308"/>
    <col min="2306" max="2306" width="10.75" style="308" customWidth="1"/>
    <col min="2307" max="2307" width="7.625" style="308" customWidth="1"/>
    <col min="2308" max="2312" width="10.75" style="308" customWidth="1"/>
    <col min="2313" max="2314" width="7.875" style="308" customWidth="1"/>
    <col min="2315" max="2315" width="8.75" style="308" bestFit="1" customWidth="1"/>
    <col min="2316" max="2316" width="22.125" style="308" customWidth="1"/>
    <col min="2317" max="2561" width="9" style="308"/>
    <col min="2562" max="2562" width="10.75" style="308" customWidth="1"/>
    <col min="2563" max="2563" width="7.625" style="308" customWidth="1"/>
    <col min="2564" max="2568" width="10.75" style="308" customWidth="1"/>
    <col min="2569" max="2570" width="7.875" style="308" customWidth="1"/>
    <col min="2571" max="2571" width="8.75" style="308" bestFit="1" customWidth="1"/>
    <col min="2572" max="2572" width="22.125" style="308" customWidth="1"/>
    <col min="2573" max="2817" width="9" style="308"/>
    <col min="2818" max="2818" width="10.75" style="308" customWidth="1"/>
    <col min="2819" max="2819" width="7.625" style="308" customWidth="1"/>
    <col min="2820" max="2824" width="10.75" style="308" customWidth="1"/>
    <col min="2825" max="2826" width="7.875" style="308" customWidth="1"/>
    <col min="2827" max="2827" width="8.75" style="308" bestFit="1" customWidth="1"/>
    <col min="2828" max="2828" width="22.125" style="308" customWidth="1"/>
    <col min="2829" max="3073" width="9" style="308"/>
    <col min="3074" max="3074" width="10.75" style="308" customWidth="1"/>
    <col min="3075" max="3075" width="7.625" style="308" customWidth="1"/>
    <col min="3076" max="3080" width="10.75" style="308" customWidth="1"/>
    <col min="3081" max="3082" width="7.875" style="308" customWidth="1"/>
    <col min="3083" max="3083" width="8.75" style="308" bestFit="1" customWidth="1"/>
    <col min="3084" max="3084" width="22.125" style="308" customWidth="1"/>
    <col min="3085" max="3329" width="9" style="308"/>
    <col min="3330" max="3330" width="10.75" style="308" customWidth="1"/>
    <col min="3331" max="3331" width="7.625" style="308" customWidth="1"/>
    <col min="3332" max="3336" width="10.75" style="308" customWidth="1"/>
    <col min="3337" max="3338" width="7.875" style="308" customWidth="1"/>
    <col min="3339" max="3339" width="8.75" style="308" bestFit="1" customWidth="1"/>
    <col min="3340" max="3340" width="22.125" style="308" customWidth="1"/>
    <col min="3341" max="3585" width="9" style="308"/>
    <col min="3586" max="3586" width="10.75" style="308" customWidth="1"/>
    <col min="3587" max="3587" width="7.625" style="308" customWidth="1"/>
    <col min="3588" max="3592" width="10.75" style="308" customWidth="1"/>
    <col min="3593" max="3594" width="7.875" style="308" customWidth="1"/>
    <col min="3595" max="3595" width="8.75" style="308" bestFit="1" customWidth="1"/>
    <col min="3596" max="3596" width="22.125" style="308" customWidth="1"/>
    <col min="3597" max="3841" width="9" style="308"/>
    <col min="3842" max="3842" width="10.75" style="308" customWidth="1"/>
    <col min="3843" max="3843" width="7.625" style="308" customWidth="1"/>
    <col min="3844" max="3848" width="10.75" style="308" customWidth="1"/>
    <col min="3849" max="3850" width="7.875" style="308" customWidth="1"/>
    <col min="3851" max="3851" width="8.75" style="308" bestFit="1" customWidth="1"/>
    <col min="3852" max="3852" width="22.125" style="308" customWidth="1"/>
    <col min="3853" max="4097" width="9" style="308"/>
    <col min="4098" max="4098" width="10.75" style="308" customWidth="1"/>
    <col min="4099" max="4099" width="7.625" style="308" customWidth="1"/>
    <col min="4100" max="4104" width="10.75" style="308" customWidth="1"/>
    <col min="4105" max="4106" width="7.875" style="308" customWidth="1"/>
    <col min="4107" max="4107" width="8.75" style="308" bestFit="1" customWidth="1"/>
    <col min="4108" max="4108" width="22.125" style="308" customWidth="1"/>
    <col min="4109" max="4353" width="9" style="308"/>
    <col min="4354" max="4354" width="10.75" style="308" customWidth="1"/>
    <col min="4355" max="4355" width="7.625" style="308" customWidth="1"/>
    <col min="4356" max="4360" width="10.75" style="308" customWidth="1"/>
    <col min="4361" max="4362" width="7.875" style="308" customWidth="1"/>
    <col min="4363" max="4363" width="8.75" style="308" bestFit="1" customWidth="1"/>
    <col min="4364" max="4364" width="22.125" style="308" customWidth="1"/>
    <col min="4365" max="4609" width="9" style="308"/>
    <col min="4610" max="4610" width="10.75" style="308" customWidth="1"/>
    <col min="4611" max="4611" width="7.625" style="308" customWidth="1"/>
    <col min="4612" max="4616" width="10.75" style="308" customWidth="1"/>
    <col min="4617" max="4618" width="7.875" style="308" customWidth="1"/>
    <col min="4619" max="4619" width="8.75" style="308" bestFit="1" customWidth="1"/>
    <col min="4620" max="4620" width="22.125" style="308" customWidth="1"/>
    <col min="4621" max="4865" width="9" style="308"/>
    <col min="4866" max="4866" width="10.75" style="308" customWidth="1"/>
    <col min="4867" max="4867" width="7.625" style="308" customWidth="1"/>
    <col min="4868" max="4872" width="10.75" style="308" customWidth="1"/>
    <col min="4873" max="4874" width="7.875" style="308" customWidth="1"/>
    <col min="4875" max="4875" width="8.75" style="308" bestFit="1" customWidth="1"/>
    <col min="4876" max="4876" width="22.125" style="308" customWidth="1"/>
    <col min="4877" max="5121" width="9" style="308"/>
    <col min="5122" max="5122" width="10.75" style="308" customWidth="1"/>
    <col min="5123" max="5123" width="7.625" style="308" customWidth="1"/>
    <col min="5124" max="5128" width="10.75" style="308" customWidth="1"/>
    <col min="5129" max="5130" width="7.875" style="308" customWidth="1"/>
    <col min="5131" max="5131" width="8.75" style="308" bestFit="1" customWidth="1"/>
    <col min="5132" max="5132" width="22.125" style="308" customWidth="1"/>
    <col min="5133" max="5377" width="9" style="308"/>
    <col min="5378" max="5378" width="10.75" style="308" customWidth="1"/>
    <col min="5379" max="5379" width="7.625" style="308" customWidth="1"/>
    <col min="5380" max="5384" width="10.75" style="308" customWidth="1"/>
    <col min="5385" max="5386" width="7.875" style="308" customWidth="1"/>
    <col min="5387" max="5387" width="8.75" style="308" bestFit="1" customWidth="1"/>
    <col min="5388" max="5388" width="22.125" style="308" customWidth="1"/>
    <col min="5389" max="5633" width="9" style="308"/>
    <col min="5634" max="5634" width="10.75" style="308" customWidth="1"/>
    <col min="5635" max="5635" width="7.625" style="308" customWidth="1"/>
    <col min="5636" max="5640" width="10.75" style="308" customWidth="1"/>
    <col min="5641" max="5642" width="7.875" style="308" customWidth="1"/>
    <col min="5643" max="5643" width="8.75" style="308" bestFit="1" customWidth="1"/>
    <col min="5644" max="5644" width="22.125" style="308" customWidth="1"/>
    <col min="5645" max="5889" width="9" style="308"/>
    <col min="5890" max="5890" width="10.75" style="308" customWidth="1"/>
    <col min="5891" max="5891" width="7.625" style="308" customWidth="1"/>
    <col min="5892" max="5896" width="10.75" style="308" customWidth="1"/>
    <col min="5897" max="5898" width="7.875" style="308" customWidth="1"/>
    <col min="5899" max="5899" width="8.75" style="308" bestFit="1" customWidth="1"/>
    <col min="5900" max="5900" width="22.125" style="308" customWidth="1"/>
    <col min="5901" max="6145" width="9" style="308"/>
    <col min="6146" max="6146" width="10.75" style="308" customWidth="1"/>
    <col min="6147" max="6147" width="7.625" style="308" customWidth="1"/>
    <col min="6148" max="6152" width="10.75" style="308" customWidth="1"/>
    <col min="6153" max="6154" width="7.875" style="308" customWidth="1"/>
    <col min="6155" max="6155" width="8.75" style="308" bestFit="1" customWidth="1"/>
    <col min="6156" max="6156" width="22.125" style="308" customWidth="1"/>
    <col min="6157" max="6401" width="9" style="308"/>
    <col min="6402" max="6402" width="10.75" style="308" customWidth="1"/>
    <col min="6403" max="6403" width="7.625" style="308" customWidth="1"/>
    <col min="6404" max="6408" width="10.75" style="308" customWidth="1"/>
    <col min="6409" max="6410" width="7.875" style="308" customWidth="1"/>
    <col min="6411" max="6411" width="8.75" style="308" bestFit="1" customWidth="1"/>
    <col min="6412" max="6412" width="22.125" style="308" customWidth="1"/>
    <col min="6413" max="6657" width="9" style="308"/>
    <col min="6658" max="6658" width="10.75" style="308" customWidth="1"/>
    <col min="6659" max="6659" width="7.625" style="308" customWidth="1"/>
    <col min="6660" max="6664" width="10.75" style="308" customWidth="1"/>
    <col min="6665" max="6666" width="7.875" style="308" customWidth="1"/>
    <col min="6667" max="6667" width="8.75" style="308" bestFit="1" customWidth="1"/>
    <col min="6668" max="6668" width="22.125" style="308" customWidth="1"/>
    <col min="6669" max="6913" width="9" style="308"/>
    <col min="6914" max="6914" width="10.75" style="308" customWidth="1"/>
    <col min="6915" max="6915" width="7.625" style="308" customWidth="1"/>
    <col min="6916" max="6920" width="10.75" style="308" customWidth="1"/>
    <col min="6921" max="6922" width="7.875" style="308" customWidth="1"/>
    <col min="6923" max="6923" width="8.75" style="308" bestFit="1" customWidth="1"/>
    <col min="6924" max="6924" width="22.125" style="308" customWidth="1"/>
    <col min="6925" max="7169" width="9" style="308"/>
    <col min="7170" max="7170" width="10.75" style="308" customWidth="1"/>
    <col min="7171" max="7171" width="7.625" style="308" customWidth="1"/>
    <col min="7172" max="7176" width="10.75" style="308" customWidth="1"/>
    <col min="7177" max="7178" width="7.875" style="308" customWidth="1"/>
    <col min="7179" max="7179" width="8.75" style="308" bestFit="1" customWidth="1"/>
    <col min="7180" max="7180" width="22.125" style="308" customWidth="1"/>
    <col min="7181" max="7425" width="9" style="308"/>
    <col min="7426" max="7426" width="10.75" style="308" customWidth="1"/>
    <col min="7427" max="7427" width="7.625" style="308" customWidth="1"/>
    <col min="7428" max="7432" width="10.75" style="308" customWidth="1"/>
    <col min="7433" max="7434" width="7.875" style="308" customWidth="1"/>
    <col min="7435" max="7435" width="8.75" style="308" bestFit="1" customWidth="1"/>
    <col min="7436" max="7436" width="22.125" style="308" customWidth="1"/>
    <col min="7437" max="7681" width="9" style="308"/>
    <col min="7682" max="7682" width="10.75" style="308" customWidth="1"/>
    <col min="7683" max="7683" width="7.625" style="308" customWidth="1"/>
    <col min="7684" max="7688" width="10.75" style="308" customWidth="1"/>
    <col min="7689" max="7690" width="7.875" style="308" customWidth="1"/>
    <col min="7691" max="7691" width="8.75" style="308" bestFit="1" customWidth="1"/>
    <col min="7692" max="7692" width="22.125" style="308" customWidth="1"/>
    <col min="7693" max="7937" width="9" style="308"/>
    <col min="7938" max="7938" width="10.75" style="308" customWidth="1"/>
    <col min="7939" max="7939" width="7.625" style="308" customWidth="1"/>
    <col min="7940" max="7944" width="10.75" style="308" customWidth="1"/>
    <col min="7945" max="7946" width="7.875" style="308" customWidth="1"/>
    <col min="7947" max="7947" width="8.75" style="308" bestFit="1" customWidth="1"/>
    <col min="7948" max="7948" width="22.125" style="308" customWidth="1"/>
    <col min="7949" max="8193" width="9" style="308"/>
    <col min="8194" max="8194" width="10.75" style="308" customWidth="1"/>
    <col min="8195" max="8195" width="7.625" style="308" customWidth="1"/>
    <col min="8196" max="8200" width="10.75" style="308" customWidth="1"/>
    <col min="8201" max="8202" width="7.875" style="308" customWidth="1"/>
    <col min="8203" max="8203" width="8.75" style="308" bestFit="1" customWidth="1"/>
    <col min="8204" max="8204" width="22.125" style="308" customWidth="1"/>
    <col min="8205" max="8449" width="9" style="308"/>
    <col min="8450" max="8450" width="10.75" style="308" customWidth="1"/>
    <col min="8451" max="8451" width="7.625" style="308" customWidth="1"/>
    <col min="8452" max="8456" width="10.75" style="308" customWidth="1"/>
    <col min="8457" max="8458" width="7.875" style="308" customWidth="1"/>
    <col min="8459" max="8459" width="8.75" style="308" bestFit="1" customWidth="1"/>
    <col min="8460" max="8460" width="22.125" style="308" customWidth="1"/>
    <col min="8461" max="8705" width="9" style="308"/>
    <col min="8706" max="8706" width="10.75" style="308" customWidth="1"/>
    <col min="8707" max="8707" width="7.625" style="308" customWidth="1"/>
    <col min="8708" max="8712" width="10.75" style="308" customWidth="1"/>
    <col min="8713" max="8714" width="7.875" style="308" customWidth="1"/>
    <col min="8715" max="8715" width="8.75" style="308" bestFit="1" customWidth="1"/>
    <col min="8716" max="8716" width="22.125" style="308" customWidth="1"/>
    <col min="8717" max="8961" width="9" style="308"/>
    <col min="8962" max="8962" width="10.75" style="308" customWidth="1"/>
    <col min="8963" max="8963" width="7.625" style="308" customWidth="1"/>
    <col min="8964" max="8968" width="10.75" style="308" customWidth="1"/>
    <col min="8969" max="8970" width="7.875" style="308" customWidth="1"/>
    <col min="8971" max="8971" width="8.75" style="308" bestFit="1" customWidth="1"/>
    <col min="8972" max="8972" width="22.125" style="308" customWidth="1"/>
    <col min="8973" max="9217" width="9" style="308"/>
    <col min="9218" max="9218" width="10.75" style="308" customWidth="1"/>
    <col min="9219" max="9219" width="7.625" style="308" customWidth="1"/>
    <col min="9220" max="9224" width="10.75" style="308" customWidth="1"/>
    <col min="9225" max="9226" width="7.875" style="308" customWidth="1"/>
    <col min="9227" max="9227" width="8.75" style="308" bestFit="1" customWidth="1"/>
    <col min="9228" max="9228" width="22.125" style="308" customWidth="1"/>
    <col min="9229" max="9473" width="9" style="308"/>
    <col min="9474" max="9474" width="10.75" style="308" customWidth="1"/>
    <col min="9475" max="9475" width="7.625" style="308" customWidth="1"/>
    <col min="9476" max="9480" width="10.75" style="308" customWidth="1"/>
    <col min="9481" max="9482" width="7.875" style="308" customWidth="1"/>
    <col min="9483" max="9483" width="8.75" style="308" bestFit="1" customWidth="1"/>
    <col min="9484" max="9484" width="22.125" style="308" customWidth="1"/>
    <col min="9485" max="9729" width="9" style="308"/>
    <col min="9730" max="9730" width="10.75" style="308" customWidth="1"/>
    <col min="9731" max="9731" width="7.625" style="308" customWidth="1"/>
    <col min="9732" max="9736" width="10.75" style="308" customWidth="1"/>
    <col min="9737" max="9738" width="7.875" style="308" customWidth="1"/>
    <col min="9739" max="9739" width="8.75" style="308" bestFit="1" customWidth="1"/>
    <col min="9740" max="9740" width="22.125" style="308" customWidth="1"/>
    <col min="9741" max="9985" width="9" style="308"/>
    <col min="9986" max="9986" width="10.75" style="308" customWidth="1"/>
    <col min="9987" max="9987" width="7.625" style="308" customWidth="1"/>
    <col min="9988" max="9992" width="10.75" style="308" customWidth="1"/>
    <col min="9993" max="9994" width="7.875" style="308" customWidth="1"/>
    <col min="9995" max="9995" width="8.75" style="308" bestFit="1" customWidth="1"/>
    <col min="9996" max="9996" width="22.125" style="308" customWidth="1"/>
    <col min="9997" max="10241" width="9" style="308"/>
    <col min="10242" max="10242" width="10.75" style="308" customWidth="1"/>
    <col min="10243" max="10243" width="7.625" style="308" customWidth="1"/>
    <col min="10244" max="10248" width="10.75" style="308" customWidth="1"/>
    <col min="10249" max="10250" width="7.875" style="308" customWidth="1"/>
    <col min="10251" max="10251" width="8.75" style="308" bestFit="1" customWidth="1"/>
    <col min="10252" max="10252" width="22.125" style="308" customWidth="1"/>
    <col min="10253" max="10497" width="9" style="308"/>
    <col min="10498" max="10498" width="10.75" style="308" customWidth="1"/>
    <col min="10499" max="10499" width="7.625" style="308" customWidth="1"/>
    <col min="10500" max="10504" width="10.75" style="308" customWidth="1"/>
    <col min="10505" max="10506" width="7.875" style="308" customWidth="1"/>
    <col min="10507" max="10507" width="8.75" style="308" bestFit="1" customWidth="1"/>
    <col min="10508" max="10508" width="22.125" style="308" customWidth="1"/>
    <col min="10509" max="10753" width="9" style="308"/>
    <col min="10754" max="10754" width="10.75" style="308" customWidth="1"/>
    <col min="10755" max="10755" width="7.625" style="308" customWidth="1"/>
    <col min="10756" max="10760" width="10.75" style="308" customWidth="1"/>
    <col min="10761" max="10762" width="7.875" style="308" customWidth="1"/>
    <col min="10763" max="10763" width="8.75" style="308" bestFit="1" customWidth="1"/>
    <col min="10764" max="10764" width="22.125" style="308" customWidth="1"/>
    <col min="10765" max="11009" width="9" style="308"/>
    <col min="11010" max="11010" width="10.75" style="308" customWidth="1"/>
    <col min="11011" max="11011" width="7.625" style="308" customWidth="1"/>
    <col min="11012" max="11016" width="10.75" style="308" customWidth="1"/>
    <col min="11017" max="11018" width="7.875" style="308" customWidth="1"/>
    <col min="11019" max="11019" width="8.75" style="308" bestFit="1" customWidth="1"/>
    <col min="11020" max="11020" width="22.125" style="308" customWidth="1"/>
    <col min="11021" max="11265" width="9" style="308"/>
    <col min="11266" max="11266" width="10.75" style="308" customWidth="1"/>
    <col min="11267" max="11267" width="7.625" style="308" customWidth="1"/>
    <col min="11268" max="11272" width="10.75" style="308" customWidth="1"/>
    <col min="11273" max="11274" width="7.875" style="308" customWidth="1"/>
    <col min="11275" max="11275" width="8.75" style="308" bestFit="1" customWidth="1"/>
    <col min="11276" max="11276" width="22.125" style="308" customWidth="1"/>
    <col min="11277" max="11521" width="9" style="308"/>
    <col min="11522" max="11522" width="10.75" style="308" customWidth="1"/>
    <col min="11523" max="11523" width="7.625" style="308" customWidth="1"/>
    <col min="11524" max="11528" width="10.75" style="308" customWidth="1"/>
    <col min="11529" max="11530" width="7.875" style="308" customWidth="1"/>
    <col min="11531" max="11531" width="8.75" style="308" bestFit="1" customWidth="1"/>
    <col min="11532" max="11532" width="22.125" style="308" customWidth="1"/>
    <col min="11533" max="11777" width="9" style="308"/>
    <col min="11778" max="11778" width="10.75" style="308" customWidth="1"/>
    <col min="11779" max="11779" width="7.625" style="308" customWidth="1"/>
    <col min="11780" max="11784" width="10.75" style="308" customWidth="1"/>
    <col min="11785" max="11786" width="7.875" style="308" customWidth="1"/>
    <col min="11787" max="11787" width="8.75" style="308" bestFit="1" customWidth="1"/>
    <col min="11788" max="11788" width="22.125" style="308" customWidth="1"/>
    <col min="11789" max="12033" width="9" style="308"/>
    <col min="12034" max="12034" width="10.75" style="308" customWidth="1"/>
    <col min="12035" max="12035" width="7.625" style="308" customWidth="1"/>
    <col min="12036" max="12040" width="10.75" style="308" customWidth="1"/>
    <col min="12041" max="12042" width="7.875" style="308" customWidth="1"/>
    <col min="12043" max="12043" width="8.75" style="308" bestFit="1" customWidth="1"/>
    <col min="12044" max="12044" width="22.125" style="308" customWidth="1"/>
    <col min="12045" max="12289" width="9" style="308"/>
    <col min="12290" max="12290" width="10.75" style="308" customWidth="1"/>
    <col min="12291" max="12291" width="7.625" style="308" customWidth="1"/>
    <col min="12292" max="12296" width="10.75" style="308" customWidth="1"/>
    <col min="12297" max="12298" width="7.875" style="308" customWidth="1"/>
    <col min="12299" max="12299" width="8.75" style="308" bestFit="1" customWidth="1"/>
    <col min="12300" max="12300" width="22.125" style="308" customWidth="1"/>
    <col min="12301" max="12545" width="9" style="308"/>
    <col min="12546" max="12546" width="10.75" style="308" customWidth="1"/>
    <col min="12547" max="12547" width="7.625" style="308" customWidth="1"/>
    <col min="12548" max="12552" width="10.75" style="308" customWidth="1"/>
    <col min="12553" max="12554" width="7.875" style="308" customWidth="1"/>
    <col min="12555" max="12555" width="8.75" style="308" bestFit="1" customWidth="1"/>
    <col min="12556" max="12556" width="22.125" style="308" customWidth="1"/>
    <col min="12557" max="12801" width="9" style="308"/>
    <col min="12802" max="12802" width="10.75" style="308" customWidth="1"/>
    <col min="12803" max="12803" width="7.625" style="308" customWidth="1"/>
    <col min="12804" max="12808" width="10.75" style="308" customWidth="1"/>
    <col min="12809" max="12810" width="7.875" style="308" customWidth="1"/>
    <col min="12811" max="12811" width="8.75" style="308" bestFit="1" customWidth="1"/>
    <col min="12812" max="12812" width="22.125" style="308" customWidth="1"/>
    <col min="12813" max="13057" width="9" style="308"/>
    <col min="13058" max="13058" width="10.75" style="308" customWidth="1"/>
    <col min="13059" max="13059" width="7.625" style="308" customWidth="1"/>
    <col min="13060" max="13064" width="10.75" style="308" customWidth="1"/>
    <col min="13065" max="13066" width="7.875" style="308" customWidth="1"/>
    <col min="13067" max="13067" width="8.75" style="308" bestFit="1" customWidth="1"/>
    <col min="13068" max="13068" width="22.125" style="308" customWidth="1"/>
    <col min="13069" max="13313" width="9" style="308"/>
    <col min="13314" max="13314" width="10.75" style="308" customWidth="1"/>
    <col min="13315" max="13315" width="7.625" style="308" customWidth="1"/>
    <col min="13316" max="13320" width="10.75" style="308" customWidth="1"/>
    <col min="13321" max="13322" width="7.875" style="308" customWidth="1"/>
    <col min="13323" max="13323" width="8.75" style="308" bestFit="1" customWidth="1"/>
    <col min="13324" max="13324" width="22.125" style="308" customWidth="1"/>
    <col min="13325" max="13569" width="9" style="308"/>
    <col min="13570" max="13570" width="10.75" style="308" customWidth="1"/>
    <col min="13571" max="13571" width="7.625" style="308" customWidth="1"/>
    <col min="13572" max="13576" width="10.75" style="308" customWidth="1"/>
    <col min="13577" max="13578" width="7.875" style="308" customWidth="1"/>
    <col min="13579" max="13579" width="8.75" style="308" bestFit="1" customWidth="1"/>
    <col min="13580" max="13580" width="22.125" style="308" customWidth="1"/>
    <col min="13581" max="13825" width="9" style="308"/>
    <col min="13826" max="13826" width="10.75" style="308" customWidth="1"/>
    <col min="13827" max="13827" width="7.625" style="308" customWidth="1"/>
    <col min="13828" max="13832" width="10.75" style="308" customWidth="1"/>
    <col min="13833" max="13834" width="7.875" style="308" customWidth="1"/>
    <col min="13835" max="13835" width="8.75" style="308" bestFit="1" customWidth="1"/>
    <col min="13836" max="13836" width="22.125" style="308" customWidth="1"/>
    <col min="13837" max="14081" width="9" style="308"/>
    <col min="14082" max="14082" width="10.75" style="308" customWidth="1"/>
    <col min="14083" max="14083" width="7.625" style="308" customWidth="1"/>
    <col min="14084" max="14088" width="10.75" style="308" customWidth="1"/>
    <col min="14089" max="14090" width="7.875" style="308" customWidth="1"/>
    <col min="14091" max="14091" width="8.75" style="308" bestFit="1" customWidth="1"/>
    <col min="14092" max="14092" width="22.125" style="308" customWidth="1"/>
    <col min="14093" max="14337" width="9" style="308"/>
    <col min="14338" max="14338" width="10.75" style="308" customWidth="1"/>
    <col min="14339" max="14339" width="7.625" style="308" customWidth="1"/>
    <col min="14340" max="14344" width="10.75" style="308" customWidth="1"/>
    <col min="14345" max="14346" width="7.875" style="308" customWidth="1"/>
    <col min="14347" max="14347" width="8.75" style="308" bestFit="1" customWidth="1"/>
    <col min="14348" max="14348" width="22.125" style="308" customWidth="1"/>
    <col min="14349" max="14593" width="9" style="308"/>
    <col min="14594" max="14594" width="10.75" style="308" customWidth="1"/>
    <col min="14595" max="14595" width="7.625" style="308" customWidth="1"/>
    <col min="14596" max="14600" width="10.75" style="308" customWidth="1"/>
    <col min="14601" max="14602" width="7.875" style="308" customWidth="1"/>
    <col min="14603" max="14603" width="8.75" style="308" bestFit="1" customWidth="1"/>
    <col min="14604" max="14604" width="22.125" style="308" customWidth="1"/>
    <col min="14605" max="14849" width="9" style="308"/>
    <col min="14850" max="14850" width="10.75" style="308" customWidth="1"/>
    <col min="14851" max="14851" width="7.625" style="308" customWidth="1"/>
    <col min="14852" max="14856" width="10.75" style="308" customWidth="1"/>
    <col min="14857" max="14858" width="7.875" style="308" customWidth="1"/>
    <col min="14859" max="14859" width="8.75" style="308" bestFit="1" customWidth="1"/>
    <col min="14860" max="14860" width="22.125" style="308" customWidth="1"/>
    <col min="14861" max="15105" width="9" style="308"/>
    <col min="15106" max="15106" width="10.75" style="308" customWidth="1"/>
    <col min="15107" max="15107" width="7.625" style="308" customWidth="1"/>
    <col min="15108" max="15112" width="10.75" style="308" customWidth="1"/>
    <col min="15113" max="15114" width="7.875" style="308" customWidth="1"/>
    <col min="15115" max="15115" width="8.75" style="308" bestFit="1" customWidth="1"/>
    <col min="15116" max="15116" width="22.125" style="308" customWidth="1"/>
    <col min="15117" max="15361" width="9" style="308"/>
    <col min="15362" max="15362" width="10.75" style="308" customWidth="1"/>
    <col min="15363" max="15363" width="7.625" style="308" customWidth="1"/>
    <col min="15364" max="15368" width="10.75" style="308" customWidth="1"/>
    <col min="15369" max="15370" width="7.875" style="308" customWidth="1"/>
    <col min="15371" max="15371" width="8.75" style="308" bestFit="1" customWidth="1"/>
    <col min="15372" max="15372" width="22.125" style="308" customWidth="1"/>
    <col min="15373" max="15617" width="9" style="308"/>
    <col min="15618" max="15618" width="10.75" style="308" customWidth="1"/>
    <col min="15619" max="15619" width="7.625" style="308" customWidth="1"/>
    <col min="15620" max="15624" width="10.75" style="308" customWidth="1"/>
    <col min="15625" max="15626" width="7.875" style="308" customWidth="1"/>
    <col min="15627" max="15627" width="8.75" style="308" bestFit="1" customWidth="1"/>
    <col min="15628" max="15628" width="22.125" style="308" customWidth="1"/>
    <col min="15629" max="15873" width="9" style="308"/>
    <col min="15874" max="15874" width="10.75" style="308" customWidth="1"/>
    <col min="15875" max="15875" width="7.625" style="308" customWidth="1"/>
    <col min="15876" max="15880" width="10.75" style="308" customWidth="1"/>
    <col min="15881" max="15882" width="7.875" style="308" customWidth="1"/>
    <col min="15883" max="15883" width="8.75" style="308" bestFit="1" customWidth="1"/>
    <col min="15884" max="15884" width="22.125" style="308" customWidth="1"/>
    <col min="15885" max="16129" width="9" style="308"/>
    <col min="16130" max="16130" width="10.75" style="308" customWidth="1"/>
    <col min="16131" max="16131" width="7.625" style="308" customWidth="1"/>
    <col min="16132" max="16136" width="10.75" style="308" customWidth="1"/>
    <col min="16137" max="16138" width="7.875" style="308" customWidth="1"/>
    <col min="16139" max="16139" width="8.75" style="308" bestFit="1" customWidth="1"/>
    <col min="16140" max="16140" width="22.125" style="308" customWidth="1"/>
    <col min="16141" max="16384" width="9" style="308"/>
  </cols>
  <sheetData>
    <row r="1" spans="1:13" ht="7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26.25" x14ac:dyDescent="0.4">
      <c r="A2" s="33"/>
      <c r="B2" s="113"/>
      <c r="C2" s="796">
        <f>Grundoplysninger!C7</f>
        <v>2018</v>
      </c>
      <c r="D2" s="380"/>
      <c r="E2" s="798" t="s">
        <v>218</v>
      </c>
      <c r="F2" s="798"/>
      <c r="G2" s="798"/>
      <c r="H2" s="798"/>
      <c r="I2" s="798"/>
      <c r="J2" s="381"/>
      <c r="K2" s="382"/>
      <c r="L2" s="383"/>
    </row>
    <row r="3" spans="1:13" ht="20.25" x14ac:dyDescent="0.3">
      <c r="A3" s="34"/>
      <c r="B3" s="116"/>
      <c r="C3" s="797"/>
      <c r="D3" s="520"/>
      <c r="E3" s="520" t="s">
        <v>101</v>
      </c>
      <c r="F3" s="799" t="str">
        <f>Grundoplysninger!C9</f>
        <v>Mads Sørensen</v>
      </c>
      <c r="G3" s="799"/>
      <c r="H3" s="799"/>
      <c r="I3" s="799"/>
      <c r="J3" s="521"/>
      <c r="K3" s="522"/>
      <c r="L3" s="523"/>
    </row>
    <row r="4" spans="1:13" ht="4.5" customHeight="1" x14ac:dyDescent="0.3">
      <c r="A4" s="34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3" ht="24.75" customHeight="1" x14ac:dyDescent="0.3">
      <c r="B5" s="309" t="s">
        <v>198</v>
      </c>
      <c r="C5" s="753" t="s">
        <v>187</v>
      </c>
      <c r="D5" s="753"/>
      <c r="F5" s="309"/>
      <c r="G5" s="309"/>
      <c r="H5" s="309"/>
    </row>
    <row r="6" spans="1:13" ht="5.25" customHeight="1" thickBot="1" x14ac:dyDescent="0.3"/>
    <row r="7" spans="1:13" ht="17.25" x14ac:dyDescent="0.3">
      <c r="B7" s="786" t="s">
        <v>199</v>
      </c>
      <c r="C7" s="310" t="s">
        <v>119</v>
      </c>
      <c r="D7" s="788" t="s">
        <v>200</v>
      </c>
      <c r="E7" s="788" t="s">
        <v>201</v>
      </c>
      <c r="F7" s="790" t="s">
        <v>202</v>
      </c>
      <c r="G7" s="792" t="s">
        <v>203</v>
      </c>
      <c r="H7" s="793"/>
      <c r="I7" s="792" t="s">
        <v>204</v>
      </c>
      <c r="J7" s="800"/>
      <c r="K7" s="793"/>
      <c r="L7" s="784" t="s">
        <v>66</v>
      </c>
    </row>
    <row r="8" spans="1:13" ht="15.75" thickBot="1" x14ac:dyDescent="0.3">
      <c r="B8" s="787"/>
      <c r="C8" s="311" t="s">
        <v>205</v>
      </c>
      <c r="D8" s="789"/>
      <c r="E8" s="789"/>
      <c r="F8" s="791"/>
      <c r="G8" s="312" t="s">
        <v>81</v>
      </c>
      <c r="H8" s="313" t="s">
        <v>206</v>
      </c>
      <c r="I8" s="312" t="s">
        <v>132</v>
      </c>
      <c r="J8" s="311" t="s">
        <v>207</v>
      </c>
      <c r="K8" s="313" t="s">
        <v>208</v>
      </c>
      <c r="L8" s="785"/>
    </row>
    <row r="9" spans="1:13" ht="24" customHeight="1" x14ac:dyDescent="0.25">
      <c r="B9" s="566"/>
      <c r="C9" s="567"/>
      <c r="D9" s="567"/>
      <c r="E9" s="567"/>
      <c r="F9" s="568"/>
      <c r="G9" s="566"/>
      <c r="H9" s="569"/>
      <c r="I9" s="566"/>
      <c r="J9" s="567"/>
      <c r="K9" s="569"/>
      <c r="L9" s="584"/>
    </row>
    <row r="10" spans="1:13" ht="24" customHeight="1" x14ac:dyDescent="0.25">
      <c r="B10" s="572"/>
      <c r="C10" s="573"/>
      <c r="D10" s="573"/>
      <c r="E10" s="573"/>
      <c r="F10" s="574"/>
      <c r="G10" s="572"/>
      <c r="H10" s="575"/>
      <c r="I10" s="572"/>
      <c r="J10" s="573"/>
      <c r="K10" s="575"/>
      <c r="L10" s="585"/>
    </row>
    <row r="11" spans="1:13" ht="24" customHeight="1" x14ac:dyDescent="0.25">
      <c r="B11" s="572"/>
      <c r="C11" s="573"/>
      <c r="D11" s="573"/>
      <c r="E11" s="573"/>
      <c r="F11" s="574"/>
      <c r="G11" s="572"/>
      <c r="H11" s="575"/>
      <c r="I11" s="572"/>
      <c r="J11" s="573"/>
      <c r="K11" s="575"/>
      <c r="L11" s="585"/>
    </row>
    <row r="12" spans="1:13" ht="24" customHeight="1" x14ac:dyDescent="0.25">
      <c r="B12" s="572"/>
      <c r="C12" s="573"/>
      <c r="D12" s="573"/>
      <c r="E12" s="573"/>
      <c r="F12" s="574"/>
      <c r="G12" s="572"/>
      <c r="H12" s="575"/>
      <c r="I12" s="572"/>
      <c r="J12" s="573"/>
      <c r="K12" s="575"/>
      <c r="L12" s="585"/>
    </row>
    <row r="13" spans="1:13" ht="24" customHeight="1" x14ac:dyDescent="0.25">
      <c r="B13" s="572"/>
      <c r="C13" s="573"/>
      <c r="D13" s="573"/>
      <c r="E13" s="573"/>
      <c r="F13" s="574"/>
      <c r="G13" s="572"/>
      <c r="H13" s="575"/>
      <c r="I13" s="572"/>
      <c r="J13" s="573"/>
      <c r="K13" s="575"/>
      <c r="L13" s="585"/>
    </row>
    <row r="14" spans="1:13" ht="24" customHeight="1" x14ac:dyDescent="0.25">
      <c r="B14" s="572"/>
      <c r="C14" s="573"/>
      <c r="D14" s="573"/>
      <c r="E14" s="573"/>
      <c r="F14" s="574"/>
      <c r="G14" s="572"/>
      <c r="H14" s="575"/>
      <c r="I14" s="572"/>
      <c r="J14" s="573"/>
      <c r="K14" s="575"/>
      <c r="L14" s="585"/>
    </row>
    <row r="15" spans="1:13" ht="24" customHeight="1" x14ac:dyDescent="0.25">
      <c r="B15" s="572"/>
      <c r="C15" s="573"/>
      <c r="D15" s="573"/>
      <c r="E15" s="573"/>
      <c r="F15" s="574"/>
      <c r="G15" s="572"/>
      <c r="H15" s="575"/>
      <c r="I15" s="572"/>
      <c r="J15" s="573"/>
      <c r="K15" s="575"/>
      <c r="L15" s="585"/>
    </row>
    <row r="16" spans="1:13" ht="24" customHeight="1" x14ac:dyDescent="0.25">
      <c r="B16" s="572"/>
      <c r="C16" s="573"/>
      <c r="D16" s="573"/>
      <c r="E16" s="573"/>
      <c r="F16" s="574"/>
      <c r="G16" s="572"/>
      <c r="H16" s="575"/>
      <c r="I16" s="572"/>
      <c r="J16" s="573"/>
      <c r="K16" s="575"/>
      <c r="L16" s="585"/>
    </row>
    <row r="17" spans="1:14" ht="24" customHeight="1" x14ac:dyDescent="0.25">
      <c r="B17" s="572"/>
      <c r="C17" s="573"/>
      <c r="D17" s="573"/>
      <c r="E17" s="573"/>
      <c r="F17" s="574"/>
      <c r="G17" s="572"/>
      <c r="H17" s="575"/>
      <c r="I17" s="572"/>
      <c r="J17" s="573"/>
      <c r="K17" s="575"/>
      <c r="L17" s="585"/>
    </row>
    <row r="18" spans="1:14" ht="24" customHeight="1" x14ac:dyDescent="0.25">
      <c r="B18" s="572"/>
      <c r="C18" s="573"/>
      <c r="D18" s="573"/>
      <c r="E18" s="573"/>
      <c r="F18" s="574"/>
      <c r="G18" s="572"/>
      <c r="H18" s="575"/>
      <c r="I18" s="572"/>
      <c r="J18" s="573"/>
      <c r="K18" s="575"/>
      <c r="L18" s="585"/>
    </row>
    <row r="19" spans="1:14" ht="24" customHeight="1" x14ac:dyDescent="0.25">
      <c r="B19" s="572"/>
      <c r="C19" s="573"/>
      <c r="D19" s="573"/>
      <c r="E19" s="573"/>
      <c r="F19" s="574"/>
      <c r="G19" s="572"/>
      <c r="H19" s="575"/>
      <c r="I19" s="572"/>
      <c r="J19" s="573"/>
      <c r="K19" s="575"/>
      <c r="L19" s="585"/>
    </row>
    <row r="20" spans="1:14" ht="24" customHeight="1" x14ac:dyDescent="0.25">
      <c r="B20" s="572"/>
      <c r="C20" s="573"/>
      <c r="D20" s="573"/>
      <c r="E20" s="573"/>
      <c r="F20" s="574"/>
      <c r="G20" s="572"/>
      <c r="H20" s="575"/>
      <c r="I20" s="572"/>
      <c r="J20" s="573"/>
      <c r="K20" s="575"/>
      <c r="L20" s="585"/>
    </row>
    <row r="21" spans="1:14" ht="24" customHeight="1" x14ac:dyDescent="0.25">
      <c r="B21" s="572"/>
      <c r="C21" s="573"/>
      <c r="D21" s="573"/>
      <c r="E21" s="573"/>
      <c r="F21" s="574"/>
      <c r="G21" s="572"/>
      <c r="H21" s="575"/>
      <c r="I21" s="572"/>
      <c r="J21" s="573"/>
      <c r="K21" s="575"/>
      <c r="L21" s="585"/>
    </row>
    <row r="22" spans="1:14" ht="24" customHeight="1" thickBot="1" x14ac:dyDescent="0.3">
      <c r="B22" s="578"/>
      <c r="C22" s="579"/>
      <c r="D22" s="579"/>
      <c r="E22" s="579"/>
      <c r="F22" s="580"/>
      <c r="G22" s="578"/>
      <c r="H22" s="581"/>
      <c r="I22" s="578"/>
      <c r="J22" s="579"/>
      <c r="K22" s="581"/>
      <c r="L22" s="586"/>
    </row>
    <row r="23" spans="1:14" ht="5.25" customHeight="1" thickBot="1" x14ac:dyDescent="0.3"/>
    <row r="24" spans="1:14" ht="24.95" customHeight="1" x14ac:dyDescent="0.3">
      <c r="B24" s="330" t="s">
        <v>219</v>
      </c>
      <c r="C24" s="331"/>
      <c r="D24" s="794" t="s">
        <v>193</v>
      </c>
      <c r="E24" s="795"/>
      <c r="F24" s="314" t="s">
        <v>209</v>
      </c>
      <c r="G24" s="587"/>
      <c r="H24" s="332" t="s">
        <v>210</v>
      </c>
      <c r="I24" s="588"/>
      <c r="J24" s="318"/>
      <c r="K24" s="314" t="s">
        <v>211</v>
      </c>
      <c r="L24" s="589"/>
    </row>
    <row r="25" spans="1:14" ht="7.5" customHeight="1" thickBot="1" x14ac:dyDescent="0.35">
      <c r="B25" s="315"/>
      <c r="C25" s="316"/>
      <c r="D25" s="316"/>
      <c r="E25" s="334"/>
      <c r="F25" s="316"/>
      <c r="G25" s="316"/>
      <c r="H25" s="333"/>
      <c r="I25" s="334"/>
      <c r="J25" s="316"/>
      <c r="K25" s="316"/>
      <c r="L25" s="321"/>
    </row>
    <row r="26" spans="1:14" ht="3.75" customHeight="1" thickBot="1" x14ac:dyDescent="0.3"/>
    <row r="27" spans="1:14" ht="15.75" customHeight="1" x14ac:dyDescent="0.25">
      <c r="A27" s="1"/>
      <c r="B27" s="809" t="str">
        <f>Grundoplysninger!$B$19</f>
        <v>Planterådgiver - grovfoderskolen</v>
      </c>
      <c r="C27" s="810"/>
      <c r="D27" s="810"/>
      <c r="E27" s="801" t="str">
        <f>IF(Grundoplysninger!$C$19=""," ",Grundoplysninger!$C$19)</f>
        <v xml:space="preserve"> </v>
      </c>
      <c r="F27" s="801"/>
      <c r="G27" s="811"/>
      <c r="H27" s="812" t="str">
        <f>Grundoplysninger!$B$21</f>
        <v>Planterådgiver - primær</v>
      </c>
      <c r="I27" s="810"/>
      <c r="J27" s="810"/>
      <c r="K27" s="801" t="str">
        <f>IF(Grundoplysninger!$C$21=""," ",Grundoplysninger!$C$21)</f>
        <v xml:space="preserve"> </v>
      </c>
      <c r="L27" s="802"/>
      <c r="N27" s="320"/>
    </row>
    <row r="28" spans="1:14" ht="15.75" customHeight="1" thickBot="1" x14ac:dyDescent="0.3">
      <c r="A28" s="1"/>
      <c r="B28" s="803" t="str">
        <f>Grundoplysninger!$B$20</f>
        <v>Kvægrådgiver - grovfoderskolen</v>
      </c>
      <c r="C28" s="804"/>
      <c r="D28" s="804"/>
      <c r="E28" s="805" t="str">
        <f>IF(Grundoplysninger!$C$20=""," ",Grundoplysninger!$C$20)</f>
        <v xml:space="preserve"> </v>
      </c>
      <c r="F28" s="805"/>
      <c r="G28" s="806"/>
      <c r="H28" s="807" t="str">
        <f>Grundoplysninger!$B$22</f>
        <v>Kvægrådgiver - primær</v>
      </c>
      <c r="I28" s="804"/>
      <c r="J28" s="804"/>
      <c r="K28" s="805" t="str">
        <f>IF(Grundoplysninger!$C$22=""," ",Grundoplysninger!$C$22)</f>
        <v xml:space="preserve"> </v>
      </c>
      <c r="L28" s="808"/>
      <c r="N28" s="320"/>
    </row>
    <row r="29" spans="1:14" ht="6.75" customHeight="1" x14ac:dyDescent="0.3"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20"/>
      <c r="M29" s="320"/>
      <c r="N29" s="320"/>
    </row>
  </sheetData>
  <sheetProtection sheet="1" objects="1" scenarios="1"/>
  <mergeCells count="20">
    <mergeCell ref="K27:L27"/>
    <mergeCell ref="B28:D28"/>
    <mergeCell ref="E28:G28"/>
    <mergeCell ref="H28:J28"/>
    <mergeCell ref="K28:L28"/>
    <mergeCell ref="B27:D27"/>
    <mergeCell ref="E27:G27"/>
    <mergeCell ref="H27:J27"/>
    <mergeCell ref="C5:D5"/>
    <mergeCell ref="D24:E24"/>
    <mergeCell ref="C2:C3"/>
    <mergeCell ref="E2:I2"/>
    <mergeCell ref="F3:I3"/>
    <mergeCell ref="I7:K7"/>
    <mergeCell ref="L7:L8"/>
    <mergeCell ref="B7:B8"/>
    <mergeCell ref="D7:D8"/>
    <mergeCell ref="E7:E8"/>
    <mergeCell ref="F7:F8"/>
    <mergeCell ref="G7:H7"/>
  </mergeCells>
  <pageMargins left="0.51181102362204722" right="0.51181102362204722" top="0.51181102362204722" bottom="0.39370078740157483" header="0.31496062992125984" footer="0.31496062992125984"/>
  <pageSetup paperSize="9" orientation="landscape" r:id="rId1"/>
  <headerFooter>
    <oddFooter>&amp;L&amp;8&amp;Z
&amp;F&amp;C&amp;"Arial,Fed"&amp;K00-048SAGRO &amp;K06-048Kvæg&amp;K00-048
Individuel tilpasning - Målrettet opfølgning&amp;R&amp;8Udskrevet d.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46"/>
  <sheetViews>
    <sheetView showGridLines="0" tabSelected="1" zoomScale="110" zoomScaleNormal="110" zoomScaleSheetLayoutView="100" workbookViewId="0">
      <selection activeCell="B6" sqref="B6"/>
    </sheetView>
  </sheetViews>
  <sheetFormatPr defaultRowHeight="15" x14ac:dyDescent="0.2"/>
  <cols>
    <col min="1" max="1" width="1.875" style="917" customWidth="1"/>
    <col min="2" max="2" width="12.375" style="917" customWidth="1"/>
    <col min="3" max="5" width="6.875" style="917" customWidth="1"/>
    <col min="6" max="6" width="8.25" style="917" customWidth="1"/>
    <col min="7" max="11" width="6.875" style="917" customWidth="1"/>
    <col min="12" max="12" width="7.125" style="917" customWidth="1"/>
    <col min="13" max="13" width="6.875" style="917" customWidth="1"/>
    <col min="14" max="14" width="8" style="917" customWidth="1"/>
    <col min="15" max="15" width="7.875" style="917" customWidth="1"/>
    <col min="16" max="16" width="9" style="917"/>
    <col min="17" max="17" width="5.5" style="917" hidden="1" customWidth="1"/>
    <col min="18" max="30" width="9.75" style="917" hidden="1" customWidth="1"/>
    <col min="31" max="31" width="9.75" style="917" customWidth="1"/>
    <col min="32" max="16384" width="9" style="917"/>
  </cols>
  <sheetData>
    <row r="1" spans="1:28" s="898" customFormat="1" ht="5.25" customHeight="1" x14ac:dyDescent="0.2"/>
    <row r="2" spans="1:28" s="898" customFormat="1" ht="30.75" customHeight="1" x14ac:dyDescent="0.4">
      <c r="A2" s="899"/>
      <c r="B2" s="881">
        <v>2018</v>
      </c>
      <c r="C2" s="882"/>
      <c r="D2" s="882"/>
      <c r="E2" s="900" t="s">
        <v>131</v>
      </c>
      <c r="F2" s="900"/>
      <c r="G2" s="900"/>
      <c r="H2" s="900"/>
      <c r="I2" s="900"/>
      <c r="J2" s="900"/>
      <c r="K2" s="900"/>
      <c r="L2" s="900"/>
      <c r="M2" s="901"/>
      <c r="N2" s="902"/>
      <c r="O2" s="903"/>
      <c r="P2" s="904"/>
      <c r="Q2" s="905"/>
      <c r="R2" s="905"/>
      <c r="S2" s="905"/>
      <c r="T2" s="906"/>
    </row>
    <row r="3" spans="1:28" s="898" customFormat="1" ht="30.75" customHeight="1" x14ac:dyDescent="0.3">
      <c r="A3" s="907"/>
      <c r="B3" s="908"/>
      <c r="C3" s="908"/>
      <c r="D3" s="909"/>
      <c r="E3" s="910" t="s">
        <v>101</v>
      </c>
      <c r="F3" s="883" t="s">
        <v>16</v>
      </c>
      <c r="G3" s="883"/>
      <c r="H3" s="883"/>
      <c r="I3" s="883"/>
      <c r="J3" s="883"/>
      <c r="K3" s="883"/>
      <c r="L3" s="883"/>
      <c r="M3" s="883"/>
      <c r="N3" s="911"/>
      <c r="O3" s="912"/>
      <c r="P3" s="913"/>
      <c r="Q3" s="913"/>
      <c r="R3" s="905"/>
      <c r="S3" s="905"/>
      <c r="T3" s="906"/>
    </row>
    <row r="4" spans="1:28" s="898" customFormat="1" ht="2.25" customHeight="1" x14ac:dyDescent="0.3">
      <c r="A4" s="907"/>
      <c r="B4" s="914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6"/>
      <c r="P4" s="907"/>
      <c r="Q4" s="907"/>
      <c r="R4" s="907"/>
      <c r="S4" s="907"/>
    </row>
    <row r="5" spans="1:28" ht="9.75" customHeight="1" thickBot="1" x14ac:dyDescent="0.25">
      <c r="H5" s="918"/>
      <c r="I5" s="918"/>
      <c r="J5" s="918"/>
      <c r="K5" s="918"/>
      <c r="L5" s="918"/>
    </row>
    <row r="6" spans="1:28" ht="21" customHeight="1" thickTop="1" thickBot="1" x14ac:dyDescent="0.25">
      <c r="B6" s="642" t="s">
        <v>14</v>
      </c>
      <c r="C6" s="919" t="s">
        <v>5</v>
      </c>
      <c r="D6" s="920"/>
      <c r="E6" s="920"/>
      <c r="F6" s="920"/>
      <c r="G6" s="921"/>
      <c r="H6" s="922" t="s">
        <v>4</v>
      </c>
      <c r="I6" s="922"/>
      <c r="J6" s="922"/>
      <c r="K6" s="922"/>
      <c r="L6" s="922"/>
      <c r="M6" s="923"/>
      <c r="N6" s="924" t="s">
        <v>31</v>
      </c>
      <c r="O6" s="925"/>
    </row>
    <row r="7" spans="1:28" ht="21" customHeight="1" thickBot="1" x14ac:dyDescent="0.25">
      <c r="B7" s="926" t="s">
        <v>135</v>
      </c>
      <c r="C7" s="389">
        <v>0.32</v>
      </c>
      <c r="D7" s="927"/>
      <c r="E7" s="927"/>
      <c r="F7" s="389">
        <v>0.37</v>
      </c>
      <c r="G7" s="390"/>
      <c r="H7" s="928"/>
      <c r="I7" s="928"/>
      <c r="J7" s="928"/>
      <c r="K7" s="928"/>
      <c r="L7" s="928"/>
      <c r="M7" s="929"/>
      <c r="N7" s="930" t="s">
        <v>33</v>
      </c>
      <c r="O7" s="931" t="s">
        <v>34</v>
      </c>
    </row>
    <row r="8" spans="1:28" ht="21" customHeight="1" thickBot="1" x14ac:dyDescent="0.25">
      <c r="B8" s="121"/>
      <c r="C8" s="932" t="s">
        <v>3</v>
      </c>
      <c r="D8" s="885" t="s">
        <v>132</v>
      </c>
      <c r="E8" s="885" t="s">
        <v>1</v>
      </c>
      <c r="F8" s="933" t="s">
        <v>242</v>
      </c>
      <c r="G8" s="934" t="s">
        <v>134</v>
      </c>
      <c r="H8" s="935" t="s">
        <v>2</v>
      </c>
      <c r="I8" s="885" t="s">
        <v>3</v>
      </c>
      <c r="J8" s="885" t="s">
        <v>132</v>
      </c>
      <c r="K8" s="885" t="s">
        <v>1</v>
      </c>
      <c r="L8" s="933" t="s">
        <v>242</v>
      </c>
      <c r="M8" s="934" t="s">
        <v>134</v>
      </c>
      <c r="N8" s="936" t="s">
        <v>32</v>
      </c>
      <c r="O8" s="937" t="s">
        <v>32</v>
      </c>
      <c r="S8" s="917" t="s">
        <v>220</v>
      </c>
      <c r="T8" s="917" t="s">
        <v>221</v>
      </c>
      <c r="U8" s="917" t="s">
        <v>222</v>
      </c>
      <c r="V8" s="917" t="s">
        <v>242</v>
      </c>
      <c r="X8" s="917" t="s">
        <v>223</v>
      </c>
      <c r="Y8" s="917" t="s">
        <v>220</v>
      </c>
      <c r="Z8" s="917" t="s">
        <v>221</v>
      </c>
      <c r="AA8" s="917" t="s">
        <v>222</v>
      </c>
      <c r="AB8" s="917" t="s">
        <v>242</v>
      </c>
    </row>
    <row r="9" spans="1:28" ht="21" customHeight="1" x14ac:dyDescent="0.2">
      <c r="B9" s="938" t="s">
        <v>13</v>
      </c>
      <c r="C9" s="128"/>
      <c r="D9" s="129"/>
      <c r="E9" s="386" t="str">
        <f>IF(D9&gt;0,7.43/D9," ")</f>
        <v xml:space="preserve"> </v>
      </c>
      <c r="F9" s="644"/>
      <c r="G9" s="337"/>
      <c r="H9" s="130"/>
      <c r="I9" s="131"/>
      <c r="J9" s="129"/>
      <c r="K9" s="386" t="str">
        <f>IF(J9&gt;0,7.43/J9," ")</f>
        <v xml:space="preserve"> </v>
      </c>
      <c r="L9" s="644"/>
      <c r="M9" s="344"/>
      <c r="N9" s="138"/>
      <c r="O9" s="138"/>
      <c r="S9" s="939">
        <f>IF(D9&gt;0,C9*E9,0)</f>
        <v>0</v>
      </c>
      <c r="T9" s="940">
        <f>IF(D9&gt;0,S9*D9,0)</f>
        <v>0</v>
      </c>
      <c r="U9" s="940">
        <f>S9*G9</f>
        <v>0</v>
      </c>
      <c r="V9" s="940">
        <f>IF(F9&gt;0,F9*C9,0)</f>
        <v>0</v>
      </c>
      <c r="W9" s="940"/>
      <c r="X9" s="917">
        <f>IF(H9&gt;0,Y9/(H9/100),0)</f>
        <v>0</v>
      </c>
      <c r="Y9" s="939">
        <f>IF(J9&gt;0,I9*K9,0)</f>
        <v>0</v>
      </c>
      <c r="Z9" s="940">
        <f>Y9*J9</f>
        <v>0</v>
      </c>
      <c r="AA9" s="940">
        <f>Y9*M9</f>
        <v>0</v>
      </c>
      <c r="AB9" s="940">
        <f>IF(L9&gt;0,L9*I9,0)</f>
        <v>0</v>
      </c>
    </row>
    <row r="10" spans="1:28" ht="21" customHeight="1" x14ac:dyDescent="0.2">
      <c r="B10" s="941" t="s">
        <v>12</v>
      </c>
      <c r="C10" s="132"/>
      <c r="D10" s="133"/>
      <c r="E10" s="388" t="str">
        <f>IF(D10&gt;0,7.43/D10," ")</f>
        <v xml:space="preserve"> </v>
      </c>
      <c r="F10" s="645"/>
      <c r="G10" s="338"/>
      <c r="H10" s="340"/>
      <c r="I10" s="341"/>
      <c r="J10" s="342"/>
      <c r="K10" s="388" t="str">
        <f>IF(J10&gt;0,7.43/J10," ")</f>
        <v xml:space="preserve"> </v>
      </c>
      <c r="L10" s="647"/>
      <c r="M10" s="345"/>
      <c r="N10" s="139"/>
      <c r="O10" s="140"/>
      <c r="S10" s="939">
        <f>IF(D10&gt;0,C10*E10,0)</f>
        <v>0</v>
      </c>
      <c r="T10" s="940">
        <f>IF(D10&gt;0,S10*D10,0)</f>
        <v>0</v>
      </c>
      <c r="U10" s="940">
        <f>S10*G10</f>
        <v>0</v>
      </c>
      <c r="V10" s="940">
        <f t="shared" ref="V10:V13" si="0">IF(F10&gt;0,F10*C10,0)</f>
        <v>0</v>
      </c>
      <c r="W10" s="940"/>
      <c r="X10" s="917">
        <f t="shared" ref="X10:X13" si="1">IF(H10&gt;0,Y10/(H10/100),0)</f>
        <v>0</v>
      </c>
      <c r="Y10" s="939">
        <f t="shared" ref="Y10:Y13" si="2">IF(J10&gt;0,I10*K10,0)</f>
        <v>0</v>
      </c>
      <c r="Z10" s="940">
        <f t="shared" ref="Z10:Z13" si="3">Y10*J10</f>
        <v>0</v>
      </c>
      <c r="AA10" s="940">
        <f t="shared" ref="AA10:AA13" si="4">Y10*M10</f>
        <v>0</v>
      </c>
      <c r="AB10" s="940">
        <f t="shared" ref="AB10:AB13" si="5">IF(L10&gt;0,L10*I10,0)</f>
        <v>0</v>
      </c>
    </row>
    <row r="11" spans="1:28" ht="21" customHeight="1" x14ac:dyDescent="0.2">
      <c r="B11" s="941" t="s">
        <v>11</v>
      </c>
      <c r="C11" s="132"/>
      <c r="D11" s="133"/>
      <c r="E11" s="388" t="str">
        <f t="shared" ref="E11:E12" si="6">IF(D11&gt;0,7.43/D11," ")</f>
        <v xml:space="preserve"> </v>
      </c>
      <c r="F11" s="645"/>
      <c r="G11" s="338"/>
      <c r="H11" s="340"/>
      <c r="I11" s="341"/>
      <c r="J11" s="342"/>
      <c r="K11" s="388" t="str">
        <f t="shared" ref="K11:K12" si="7">IF(J11&gt;0,7.43/J11," ")</f>
        <v xml:space="preserve"> </v>
      </c>
      <c r="L11" s="647"/>
      <c r="M11" s="345"/>
      <c r="N11" s="652"/>
      <c r="O11" s="140"/>
      <c r="S11" s="939">
        <f>IF(D11&gt;0,C11*E11,0)</f>
        <v>0</v>
      </c>
      <c r="T11" s="940">
        <f>IF(D11&gt;0,S11*D11,0)</f>
        <v>0</v>
      </c>
      <c r="U11" s="940">
        <f>S11*G11</f>
        <v>0</v>
      </c>
      <c r="V11" s="940">
        <f t="shared" si="0"/>
        <v>0</v>
      </c>
      <c r="W11" s="940"/>
      <c r="X11" s="917">
        <f t="shared" si="1"/>
        <v>0</v>
      </c>
      <c r="Y11" s="939">
        <f t="shared" si="2"/>
        <v>0</v>
      </c>
      <c r="Z11" s="940">
        <f t="shared" si="3"/>
        <v>0</v>
      </c>
      <c r="AA11" s="940">
        <f t="shared" si="4"/>
        <v>0</v>
      </c>
      <c r="AB11" s="940">
        <f t="shared" si="5"/>
        <v>0</v>
      </c>
    </row>
    <row r="12" spans="1:28" ht="21" customHeight="1" x14ac:dyDescent="0.2">
      <c r="B12" s="941" t="s">
        <v>10</v>
      </c>
      <c r="C12" s="132"/>
      <c r="D12" s="133"/>
      <c r="E12" s="388" t="str">
        <f t="shared" si="6"/>
        <v xml:space="preserve"> </v>
      </c>
      <c r="F12" s="645"/>
      <c r="G12" s="338"/>
      <c r="H12" s="340"/>
      <c r="I12" s="343"/>
      <c r="J12" s="342"/>
      <c r="K12" s="388" t="str">
        <f t="shared" si="7"/>
        <v xml:space="preserve"> </v>
      </c>
      <c r="L12" s="647"/>
      <c r="M12" s="345"/>
      <c r="N12" s="653"/>
      <c r="O12" s="140"/>
      <c r="S12" s="939">
        <f>IF(D12&gt;0,C12*E12,0)</f>
        <v>0</v>
      </c>
      <c r="T12" s="940">
        <f>IF(D12&gt;0,S12*D12,0)</f>
        <v>0</v>
      </c>
      <c r="U12" s="940">
        <f>S12*G12</f>
        <v>0</v>
      </c>
      <c r="V12" s="940">
        <f t="shared" si="0"/>
        <v>0</v>
      </c>
      <c r="W12" s="940"/>
      <c r="X12" s="917">
        <f t="shared" si="1"/>
        <v>0</v>
      </c>
      <c r="Y12" s="939">
        <f t="shared" si="2"/>
        <v>0</v>
      </c>
      <c r="Z12" s="940">
        <f t="shared" si="3"/>
        <v>0</v>
      </c>
      <c r="AA12" s="940">
        <f t="shared" si="4"/>
        <v>0</v>
      </c>
      <c r="AB12" s="940">
        <f t="shared" si="5"/>
        <v>0</v>
      </c>
    </row>
    <row r="13" spans="1:28" ht="21" customHeight="1" thickBot="1" x14ac:dyDescent="0.25">
      <c r="B13" s="942" t="s">
        <v>9</v>
      </c>
      <c r="C13" s="134"/>
      <c r="D13" s="135"/>
      <c r="E13" s="387" t="str">
        <f>IF(D13&gt;0,7.43/D13," ")</f>
        <v xml:space="preserve"> </v>
      </c>
      <c r="F13" s="646"/>
      <c r="G13" s="339"/>
      <c r="H13" s="136"/>
      <c r="I13" s="137"/>
      <c r="J13" s="135"/>
      <c r="K13" s="387" t="str">
        <f>IF(J13&gt;0,7.43/J13," ")</f>
        <v xml:space="preserve"> </v>
      </c>
      <c r="L13" s="646"/>
      <c r="M13" s="346"/>
      <c r="N13" s="654"/>
      <c r="O13" s="141"/>
      <c r="S13" s="939">
        <f>IF(D13&gt;0,C13*E13,0)</f>
        <v>0</v>
      </c>
      <c r="T13" s="940">
        <f>IF(D13&gt;0,S13*D13,0)</f>
        <v>0</v>
      </c>
      <c r="U13" s="940">
        <f>S13*G13</f>
        <v>0</v>
      </c>
      <c r="V13" s="940">
        <f t="shared" si="0"/>
        <v>0</v>
      </c>
      <c r="W13" s="940"/>
      <c r="X13" s="917">
        <f t="shared" si="1"/>
        <v>0</v>
      </c>
      <c r="Y13" s="939">
        <f t="shared" si="2"/>
        <v>0</v>
      </c>
      <c r="Z13" s="940">
        <f t="shared" si="3"/>
        <v>0</v>
      </c>
      <c r="AA13" s="940">
        <f t="shared" si="4"/>
        <v>0</v>
      </c>
      <c r="AB13" s="940">
        <f t="shared" si="5"/>
        <v>0</v>
      </c>
    </row>
    <row r="14" spans="1:28" ht="21" customHeight="1" thickBot="1" x14ac:dyDescent="0.25">
      <c r="B14" s="943" t="s">
        <v>8</v>
      </c>
      <c r="C14" s="347" t="str">
        <f>IF(SUM(C9:C13)&gt;0,SUM(C9:C13)," ")</f>
        <v xml:space="preserve"> </v>
      </c>
      <c r="D14" s="348" t="str">
        <f>IF(T14&gt;0,T14/S14," ")</f>
        <v xml:space="preserve"> </v>
      </c>
      <c r="E14" s="348" t="str">
        <f>IF(S14&gt;0,S14/S16," ")</f>
        <v xml:space="preserve"> </v>
      </c>
      <c r="F14" s="640" t="str">
        <f>IF(V14&gt;0,V14/S16," ")</f>
        <v xml:space="preserve"> </v>
      </c>
      <c r="G14" s="349" t="str">
        <f>IF(U14&gt;0,U14/U16," ")</f>
        <v xml:space="preserve"> </v>
      </c>
      <c r="H14" s="350" t="str">
        <f>IF(X16&gt;0,X16/(X14/100)," ")</f>
        <v xml:space="preserve"> </v>
      </c>
      <c r="I14" s="351" t="str">
        <f>IF(SUM(I9:I13)&gt;0,SUM(I9:I13)," ")</f>
        <v xml:space="preserve"> </v>
      </c>
      <c r="J14" s="348" t="str">
        <f>IF(Z14&gt;0,Z14/Z16," ")</f>
        <v xml:space="preserve"> </v>
      </c>
      <c r="K14" s="348" t="str">
        <f>IF(Y14&gt;0,Y14/Y16," ")</f>
        <v xml:space="preserve"> </v>
      </c>
      <c r="L14" s="640" t="str">
        <f>IF(AB14&gt;0,AB14/Y16," ")</f>
        <v xml:space="preserve"> </v>
      </c>
      <c r="M14" s="352" t="str">
        <f>IF(AA14&gt;0,AA14/AA16," ")</f>
        <v xml:space="preserve"> </v>
      </c>
      <c r="N14" s="378"/>
      <c r="O14" s="378"/>
      <c r="S14" s="944">
        <f>SUM(S9:S13)</f>
        <v>0</v>
      </c>
      <c r="T14" s="945">
        <f>SUM(T9:T13)</f>
        <v>0</v>
      </c>
      <c r="U14" s="945">
        <f>SUM(U9:U13)</f>
        <v>0</v>
      </c>
      <c r="V14" s="945">
        <f>SUM(V9:V13)</f>
        <v>0</v>
      </c>
      <c r="W14" s="945"/>
      <c r="X14" s="944">
        <f>SUM(X9:X13)</f>
        <v>0</v>
      </c>
      <c r="Y14" s="944">
        <f>SUM(Y9:Y13)</f>
        <v>0</v>
      </c>
      <c r="Z14" s="945">
        <f>SUM(Z9:Z13)</f>
        <v>0</v>
      </c>
      <c r="AA14" s="945">
        <f>SUM(AA9:AA13)</f>
        <v>0</v>
      </c>
      <c r="AB14" s="945">
        <f>SUM(AB9:AB13)</f>
        <v>0</v>
      </c>
    </row>
    <row r="15" spans="1:28" ht="9.75" customHeight="1" thickTop="1" thickBot="1" x14ac:dyDescent="0.25">
      <c r="C15" s="946"/>
      <c r="D15" s="946"/>
      <c r="E15" s="946"/>
      <c r="F15" s="946"/>
      <c r="G15" s="946"/>
      <c r="H15" s="918"/>
      <c r="M15" s="946"/>
    </row>
    <row r="16" spans="1:28" ht="32.25" customHeight="1" thickTop="1" thickBot="1" x14ac:dyDescent="0.25">
      <c r="B16" s="643" t="s">
        <v>136</v>
      </c>
      <c r="C16" s="947" t="s">
        <v>5</v>
      </c>
      <c r="D16" s="920"/>
      <c r="E16" s="920"/>
      <c r="F16" s="920"/>
      <c r="G16" s="948"/>
      <c r="H16" s="949" t="s">
        <v>4</v>
      </c>
      <c r="I16" s="922"/>
      <c r="J16" s="922"/>
      <c r="K16" s="922"/>
      <c r="L16" s="922"/>
      <c r="M16" s="923"/>
      <c r="N16" s="924" t="s">
        <v>31</v>
      </c>
      <c r="O16" s="925"/>
      <c r="S16" s="917">
        <f>SUMIF(S9:S13,"&gt;0",C9:C13)</f>
        <v>0</v>
      </c>
      <c r="T16" s="917">
        <f>SUMIF(T9:T13,"&gt;0",S9:S13)</f>
        <v>0</v>
      </c>
      <c r="U16" s="917">
        <f>SUMIF(U9:U13,"&gt;0",S9:S13)</f>
        <v>0</v>
      </c>
      <c r="X16" s="917">
        <f>SUMIF(X9:X13,"&gt;0",Y9:Y13)</f>
        <v>0</v>
      </c>
      <c r="Y16" s="917">
        <f>SUMIF(Y9:Y13,"&gt;0",I9:I13)</f>
        <v>0</v>
      </c>
      <c r="Z16" s="917">
        <f>SUMIF(Z9:Z13,"&gt;0",Y9:Y13)</f>
        <v>0</v>
      </c>
      <c r="AA16" s="917">
        <f>SUMIF(AA9:AA13,"&gt;0",Y9:Y13)</f>
        <v>0</v>
      </c>
      <c r="AB16" s="917">
        <f>SUMIF(AB9:AB13,"&gt;0",Y9:Y13)</f>
        <v>0</v>
      </c>
    </row>
    <row r="17" spans="2:30" ht="21" customHeight="1" thickBot="1" x14ac:dyDescent="0.25">
      <c r="B17" s="950" t="s">
        <v>135</v>
      </c>
      <c r="C17" s="389"/>
      <c r="D17" s="951"/>
      <c r="E17" s="952"/>
      <c r="F17" s="884"/>
      <c r="G17" s="391"/>
      <c r="H17" s="953"/>
      <c r="I17" s="928"/>
      <c r="J17" s="928"/>
      <c r="K17" s="928"/>
      <c r="L17" s="928"/>
      <c r="M17" s="929"/>
      <c r="N17" s="954" t="s">
        <v>33</v>
      </c>
      <c r="O17" s="955" t="s">
        <v>34</v>
      </c>
    </row>
    <row r="18" spans="2:30" ht="21" customHeight="1" thickBot="1" x14ac:dyDescent="0.25">
      <c r="B18" s="121"/>
      <c r="C18" s="932" t="s">
        <v>3</v>
      </c>
      <c r="D18" s="885" t="s">
        <v>132</v>
      </c>
      <c r="E18" s="885" t="s">
        <v>1</v>
      </c>
      <c r="F18" s="933" t="s">
        <v>242</v>
      </c>
      <c r="G18" s="933"/>
      <c r="H18" s="935" t="s">
        <v>2</v>
      </c>
      <c r="I18" s="956" t="s">
        <v>3</v>
      </c>
      <c r="J18" s="885" t="s">
        <v>132</v>
      </c>
      <c r="K18" s="885" t="s">
        <v>1</v>
      </c>
      <c r="L18" s="933" t="s">
        <v>242</v>
      </c>
      <c r="M18" s="934"/>
      <c r="N18" s="936" t="s">
        <v>32</v>
      </c>
      <c r="O18" s="937" t="s">
        <v>32</v>
      </c>
    </row>
    <row r="19" spans="2:30" ht="21" customHeight="1" thickTop="1" x14ac:dyDescent="0.2">
      <c r="B19" s="142"/>
      <c r="C19" s="3"/>
      <c r="D19" s="120"/>
      <c r="E19" s="386" t="str">
        <f>IF(D19&gt;0,7.43/D19," ")</f>
        <v xml:space="preserve"> </v>
      </c>
      <c r="F19" s="648"/>
      <c r="G19" s="374"/>
      <c r="H19" s="372"/>
      <c r="I19" s="124"/>
      <c r="J19" s="120"/>
      <c r="K19" s="384" t="str">
        <f>IF(J19&gt;0,7.43/J19," ")</f>
        <v xml:space="preserve"> </v>
      </c>
      <c r="L19" s="648"/>
      <c r="M19" s="374"/>
      <c r="N19" s="143"/>
      <c r="O19" s="143"/>
      <c r="S19" s="939">
        <f>IF(D19&gt;0,C19*E19,0)</f>
        <v>0</v>
      </c>
      <c r="T19" s="940">
        <f>IF(D19&gt;0,S19*D19,0)</f>
        <v>0</v>
      </c>
      <c r="U19" s="940">
        <f>S19*G19</f>
        <v>0</v>
      </c>
      <c r="V19" s="940">
        <f t="shared" ref="V19:V20" si="8">IF(F19&gt;0,F19*C19,0)</f>
        <v>0</v>
      </c>
      <c r="W19" s="940"/>
      <c r="X19" s="917">
        <f t="shared" ref="X19:X20" si="9">IF(H19&gt;0,Y19/(H19/100),0)</f>
        <v>0</v>
      </c>
      <c r="Y19" s="939">
        <f t="shared" ref="Y19:Y20" si="10">IF(J19&gt;0,I19*K19,0)</f>
        <v>0</v>
      </c>
      <c r="Z19" s="940">
        <f t="shared" ref="Z19:Z20" si="11">Y19*J19</f>
        <v>0</v>
      </c>
      <c r="AA19" s="940">
        <f t="shared" ref="AA19:AA20" si="12">Y19*M19</f>
        <v>0</v>
      </c>
      <c r="AB19" s="940">
        <f t="shared" ref="AB19:AB20" si="13">IF(L19&gt;0,L19*I19,0)</f>
        <v>0</v>
      </c>
      <c r="AD19" s="940">
        <f>IF(L19&gt;0,L19*I19,0)</f>
        <v>0</v>
      </c>
    </row>
    <row r="20" spans="2:30" ht="21" customHeight="1" thickBot="1" x14ac:dyDescent="0.25">
      <c r="B20" s="144"/>
      <c r="C20" s="122"/>
      <c r="D20" s="123"/>
      <c r="E20" s="387" t="str">
        <f>IF(D20&gt;0,7.43/D20," ")</f>
        <v xml:space="preserve"> </v>
      </c>
      <c r="F20" s="649"/>
      <c r="G20" s="367"/>
      <c r="H20" s="373"/>
      <c r="I20" s="125"/>
      <c r="J20" s="123"/>
      <c r="K20" s="385" t="str">
        <f>IF(J20&gt;0,7.43/J20," ")</f>
        <v xml:space="preserve"> </v>
      </c>
      <c r="L20" s="649"/>
      <c r="M20" s="367"/>
      <c r="N20" s="145"/>
      <c r="O20" s="145"/>
      <c r="S20" s="939">
        <f>IF(D20&gt;0,C20*E20,0)</f>
        <v>0</v>
      </c>
      <c r="T20" s="940">
        <f>IF(D20&gt;0,S20*D20,0)</f>
        <v>0</v>
      </c>
      <c r="U20" s="940">
        <f>S20*G20</f>
        <v>0</v>
      </c>
      <c r="V20" s="940">
        <f t="shared" si="8"/>
        <v>0</v>
      </c>
      <c r="W20" s="940"/>
      <c r="X20" s="917">
        <f t="shared" si="9"/>
        <v>0</v>
      </c>
      <c r="Y20" s="939">
        <f t="shared" si="10"/>
        <v>0</v>
      </c>
      <c r="Z20" s="940">
        <f t="shared" si="11"/>
        <v>0</v>
      </c>
      <c r="AA20" s="940">
        <f t="shared" si="12"/>
        <v>0</v>
      </c>
      <c r="AB20" s="940">
        <f t="shared" si="13"/>
        <v>0</v>
      </c>
      <c r="AD20" s="940">
        <f>IF(L20&gt;0,L20*I20,0)</f>
        <v>0</v>
      </c>
    </row>
    <row r="21" spans="2:30" ht="21" customHeight="1" thickBot="1" x14ac:dyDescent="0.25">
      <c r="B21" s="957" t="s">
        <v>7</v>
      </c>
      <c r="C21" s="347" t="str">
        <f>IF(SUM(C19:C20)&gt;0,SUM(C19:C20)," ")</f>
        <v xml:space="preserve"> </v>
      </c>
      <c r="D21" s="348" t="str">
        <f>IF(T21&gt;0,T21/S21," ")</f>
        <v xml:space="preserve"> </v>
      </c>
      <c r="E21" s="348" t="str">
        <f>IF(S21&gt;0,S21/S23," ")</f>
        <v xml:space="preserve"> </v>
      </c>
      <c r="F21" s="640" t="str">
        <f>IF(V21&gt;0,V21/S23," ")</f>
        <v xml:space="preserve"> </v>
      </c>
      <c r="G21" s="349" t="str">
        <f>IF(U21&gt;0,U21/U23," ")</f>
        <v xml:space="preserve"> </v>
      </c>
      <c r="H21" s="350" t="str">
        <f>IF(X23&gt;0,X23/(X21/100)," ")</f>
        <v xml:space="preserve"> </v>
      </c>
      <c r="I21" s="351" t="str">
        <f>IF(SUM(I19:I20)&gt;0,SUM(I19:I20)," ")</f>
        <v xml:space="preserve"> </v>
      </c>
      <c r="J21" s="348" t="str">
        <f>IF(Z21&gt;0,Z21/Z23," ")</f>
        <v xml:space="preserve"> </v>
      </c>
      <c r="K21" s="348" t="str">
        <f>IF(Y21&gt;0,Y21/Y23," ")</f>
        <v xml:space="preserve"> </v>
      </c>
      <c r="L21" s="640" t="str">
        <f>IF(AB21&gt;0,AB21/Y23," ")</f>
        <v xml:space="preserve"> </v>
      </c>
      <c r="M21" s="352" t="str">
        <f>IF(AA21&gt;0,AA21/AA23," ")</f>
        <v xml:space="preserve"> </v>
      </c>
      <c r="N21" s="379"/>
      <c r="O21" s="379"/>
      <c r="S21" s="944">
        <f>SUM(S19:S20)</f>
        <v>0</v>
      </c>
      <c r="T21" s="944">
        <f t="shared" ref="T21:U21" si="14">SUM(T19:T20)</f>
        <v>0</v>
      </c>
      <c r="U21" s="944">
        <f t="shared" si="14"/>
        <v>0</v>
      </c>
      <c r="V21" s="945">
        <f>SUM(V19:V20)</f>
        <v>0</v>
      </c>
      <c r="W21" s="945"/>
      <c r="X21" s="944">
        <f>SUM(X19:X20)</f>
        <v>0</v>
      </c>
      <c r="Y21" s="944">
        <f t="shared" ref="Y21:AA21" si="15">SUM(Y19:Y20)</f>
        <v>0</v>
      </c>
      <c r="Z21" s="944">
        <f t="shared" si="15"/>
        <v>0</v>
      </c>
      <c r="AA21" s="945">
        <f t="shared" si="15"/>
        <v>0</v>
      </c>
      <c r="AB21" s="945">
        <f>SUM(AB19:AB20)</f>
        <v>0</v>
      </c>
      <c r="AD21" s="945">
        <f>SUM(AD19:AD20)</f>
        <v>0</v>
      </c>
    </row>
    <row r="22" spans="2:30" ht="9.75" customHeight="1" thickTop="1" thickBot="1" x14ac:dyDescent="0.25">
      <c r="C22" s="946"/>
      <c r="D22" s="946"/>
      <c r="E22" s="946"/>
      <c r="F22" s="946"/>
      <c r="G22" s="946"/>
      <c r="H22" s="918"/>
      <c r="M22" s="946"/>
    </row>
    <row r="23" spans="2:30" ht="32.25" customHeight="1" thickTop="1" thickBot="1" x14ac:dyDescent="0.25">
      <c r="B23" s="643" t="s">
        <v>125</v>
      </c>
      <c r="C23" s="919" t="s">
        <v>5</v>
      </c>
      <c r="D23" s="920"/>
      <c r="E23" s="920"/>
      <c r="F23" s="920"/>
      <c r="G23" s="920"/>
      <c r="H23" s="921"/>
      <c r="I23" s="949" t="s">
        <v>4</v>
      </c>
      <c r="J23" s="922"/>
      <c r="K23" s="922"/>
      <c r="L23" s="922"/>
      <c r="M23" s="922"/>
      <c r="N23" s="922"/>
      <c r="O23" s="923"/>
      <c r="S23" s="917">
        <f>SUMIF(S19:S20,"&gt;0",C19:C20)</f>
        <v>0</v>
      </c>
      <c r="T23" s="917">
        <f>SUMIF(T19:T20,"&gt;0",S19:S20)</f>
        <v>0</v>
      </c>
      <c r="U23" s="917">
        <f>SUMIF(U19:U20,"&gt;0",S19:S20)</f>
        <v>0</v>
      </c>
      <c r="X23" s="917">
        <f>SUMIF(X19:X20,"&gt;0",Y19:Y20)</f>
        <v>0</v>
      </c>
      <c r="Y23" s="917">
        <f>SUMIF(Y19:Y20,"&gt;0",I19:I20)</f>
        <v>0</v>
      </c>
      <c r="Z23" s="917">
        <f>SUMIF(Z19:Z20,"&gt;0",Y19:Y20)</f>
        <v>0</v>
      </c>
      <c r="AA23" s="917">
        <f>SUMIF(AA19:AA20,"&gt;0",Y19:Y20)</f>
        <v>0</v>
      </c>
    </row>
    <row r="24" spans="2:30" ht="21" customHeight="1" thickBot="1" x14ac:dyDescent="0.25">
      <c r="B24" s="950" t="s">
        <v>135</v>
      </c>
      <c r="C24" s="389">
        <v>0.31</v>
      </c>
      <c r="D24" s="958"/>
      <c r="E24" s="959"/>
      <c r="F24" s="959"/>
      <c r="G24" s="960"/>
      <c r="H24" s="391">
        <v>0.35</v>
      </c>
      <c r="I24" s="953"/>
      <c r="J24" s="928"/>
      <c r="K24" s="928"/>
      <c r="L24" s="928"/>
      <c r="M24" s="928"/>
      <c r="N24" s="928"/>
      <c r="O24" s="929"/>
    </row>
    <row r="25" spans="2:30" ht="21" customHeight="1" thickBot="1" x14ac:dyDescent="0.25">
      <c r="B25" s="121"/>
      <c r="C25" s="932" t="s">
        <v>3</v>
      </c>
      <c r="D25" s="885" t="s">
        <v>132</v>
      </c>
      <c r="E25" s="885" t="s">
        <v>1</v>
      </c>
      <c r="F25" s="933" t="s">
        <v>242</v>
      </c>
      <c r="G25" s="933" t="s">
        <v>137</v>
      </c>
      <c r="H25" s="933" t="s">
        <v>134</v>
      </c>
      <c r="I25" s="961" t="s">
        <v>2</v>
      </c>
      <c r="J25" s="962" t="s">
        <v>3</v>
      </c>
      <c r="K25" s="885" t="s">
        <v>132</v>
      </c>
      <c r="L25" s="885" t="s">
        <v>1</v>
      </c>
      <c r="M25" s="933" t="s">
        <v>242</v>
      </c>
      <c r="N25" s="963" t="s">
        <v>137</v>
      </c>
      <c r="O25" s="934" t="s">
        <v>134</v>
      </c>
    </row>
    <row r="26" spans="2:30" ht="21" customHeight="1" x14ac:dyDescent="0.2">
      <c r="B26" s="142"/>
      <c r="C26" s="3"/>
      <c r="D26" s="120"/>
      <c r="E26" s="386" t="str">
        <f>IF(D26&gt;0,7.43/D26," ")</f>
        <v xml:space="preserve"> </v>
      </c>
      <c r="F26" s="650"/>
      <c r="G26" s="362"/>
      <c r="H26" s="364"/>
      <c r="I26" s="375"/>
      <c r="J26" s="126"/>
      <c r="K26" s="127"/>
      <c r="L26" s="384" t="str">
        <f>IF(K26&gt;0,7.43/K26," ")</f>
        <v xml:space="preserve"> </v>
      </c>
      <c r="M26" s="368"/>
      <c r="N26" s="368"/>
      <c r="O26" s="366"/>
      <c r="S26" s="939">
        <f>IF(D26&gt;0,C26*E26,0)</f>
        <v>0</v>
      </c>
      <c r="T26" s="940">
        <f>IF(D26&gt;0,S26*D26,0)</f>
        <v>0</v>
      </c>
      <c r="U26" s="940">
        <f>S26*G26</f>
        <v>0</v>
      </c>
      <c r="V26" s="940">
        <f t="shared" ref="V26:V27" si="16">IF(F26&gt;0,F26*C26,0)</f>
        <v>0</v>
      </c>
      <c r="W26" s="940">
        <f>S26*H26</f>
        <v>0</v>
      </c>
      <c r="X26" s="917">
        <f t="shared" ref="X26:X27" si="17">IF(H26&gt;0,Y26/(H26/100),0)</f>
        <v>0</v>
      </c>
      <c r="Y26" s="917">
        <f>IF(I26&gt;0,Z26/(I26/100),0)</f>
        <v>0</v>
      </c>
      <c r="Z26" s="939">
        <f>IF(K26&gt;0,J26*L26,0)</f>
        <v>0</v>
      </c>
      <c r="AA26" s="940">
        <f t="shared" ref="AA26:AA27" si="18">Z26*K26</f>
        <v>0</v>
      </c>
      <c r="AB26" s="940">
        <f>Z26*N26</f>
        <v>0</v>
      </c>
      <c r="AC26" s="940">
        <f>Z26*O26</f>
        <v>0</v>
      </c>
      <c r="AD26" s="940">
        <f>IF(M26&gt;0,M26*J26,0)</f>
        <v>0</v>
      </c>
    </row>
    <row r="27" spans="2:30" ht="21" customHeight="1" thickBot="1" x14ac:dyDescent="0.25">
      <c r="B27" s="144"/>
      <c r="C27" s="122"/>
      <c r="D27" s="123"/>
      <c r="E27" s="387" t="str">
        <f>IF(D27&gt;0,7.43/D27," ")</f>
        <v xml:space="preserve"> </v>
      </c>
      <c r="F27" s="651"/>
      <c r="G27" s="363"/>
      <c r="H27" s="365"/>
      <c r="I27" s="373"/>
      <c r="J27" s="125"/>
      <c r="K27" s="123"/>
      <c r="L27" s="385" t="str">
        <f>IF(K27&gt;0,7.43/K27," ")</f>
        <v xml:space="preserve"> </v>
      </c>
      <c r="M27" s="369"/>
      <c r="N27" s="369"/>
      <c r="O27" s="367"/>
      <c r="S27" s="939">
        <f>IF(D27&gt;0,C27*E27,0)</f>
        <v>0</v>
      </c>
      <c r="T27" s="940">
        <f>IF(D27&gt;0,S27*D27,0)</f>
        <v>0</v>
      </c>
      <c r="U27" s="940">
        <f>S27*G27</f>
        <v>0</v>
      </c>
      <c r="V27" s="940">
        <f t="shared" si="16"/>
        <v>0</v>
      </c>
      <c r="W27" s="940">
        <f>S27*H27</f>
        <v>0</v>
      </c>
      <c r="X27" s="917">
        <f t="shared" si="17"/>
        <v>0</v>
      </c>
      <c r="Y27" s="917">
        <f>IF(I27&gt;0,Z27/(I27/100),0)</f>
        <v>0</v>
      </c>
      <c r="Z27" s="939">
        <f>IF(K27&gt;0,J27*L27,0)</f>
        <v>0</v>
      </c>
      <c r="AA27" s="940">
        <f t="shared" si="18"/>
        <v>0</v>
      </c>
      <c r="AB27" s="940">
        <f>Z27*N27</f>
        <v>0</v>
      </c>
      <c r="AC27" s="940">
        <f>Z27*O27</f>
        <v>0</v>
      </c>
      <c r="AD27" s="940">
        <f>IF(M27&gt;0,M27*J27,0)</f>
        <v>0</v>
      </c>
    </row>
    <row r="28" spans="2:30" ht="21" customHeight="1" thickBot="1" x14ac:dyDescent="0.25">
      <c r="B28" s="957" t="s">
        <v>7</v>
      </c>
      <c r="C28" s="347" t="str">
        <f>IF(SUM(C26:C27)&gt;0,SUM(C26:C27)," ")</f>
        <v xml:space="preserve"> </v>
      </c>
      <c r="D28" s="348" t="str">
        <f>IF(T28&gt;0,T28/S28," ")</f>
        <v xml:space="preserve"> </v>
      </c>
      <c r="E28" s="348" t="str">
        <f>IF(S28&gt;0,S28/S30," ")</f>
        <v xml:space="preserve"> </v>
      </c>
      <c r="F28" s="640" t="str">
        <f>IF(V28&gt;0,V28/S30," ")</f>
        <v xml:space="preserve"> </v>
      </c>
      <c r="G28" s="371" t="str">
        <f>IF(U28&gt;0,U28/U30," ")</f>
        <v xml:space="preserve"> </v>
      </c>
      <c r="H28" s="370" t="str">
        <f>IF(W28&gt;0,W28/W30," ")</f>
        <v xml:space="preserve"> </v>
      </c>
      <c r="I28" s="350" t="str">
        <f>IF(Y30&gt;0,Y30/(Y28/100)," ")</f>
        <v xml:space="preserve"> </v>
      </c>
      <c r="J28" s="351" t="str">
        <f>IF(SUM(J26:J27)&gt;0,SUM(J26:J27)," ")</f>
        <v xml:space="preserve"> </v>
      </c>
      <c r="K28" s="348" t="str">
        <f>IF(AA28&gt;0,AA28/AA30," ")</f>
        <v xml:space="preserve"> </v>
      </c>
      <c r="L28" s="641" t="str">
        <f>IF(Z28&gt;0,Z28/Z30," ")</f>
        <v xml:space="preserve"> </v>
      </c>
      <c r="M28" s="640" t="str">
        <f>IF(AD28&gt;0,AD28/Z30," ")</f>
        <v xml:space="preserve"> </v>
      </c>
      <c r="N28" s="376" t="str">
        <f>IF(AB28&gt;0,AB28/AB30," ")</f>
        <v xml:space="preserve"> </v>
      </c>
      <c r="O28" s="377" t="str">
        <f>IF(AC28&gt;0,AC28/AC30," ")</f>
        <v xml:space="preserve"> </v>
      </c>
      <c r="S28" s="944">
        <f>SUM(S26:S27)</f>
        <v>0</v>
      </c>
      <c r="T28" s="945">
        <f t="shared" ref="T28" si="19">SUM(T26:T27)</f>
        <v>0</v>
      </c>
      <c r="U28" s="945">
        <f t="shared" ref="U28" si="20">SUM(U26:U27)</f>
        <v>0</v>
      </c>
      <c r="V28" s="945">
        <f>SUM(V26:V27)</f>
        <v>0</v>
      </c>
      <c r="W28" s="945">
        <f>SUM(W26:W27)</f>
        <v>0</v>
      </c>
      <c r="X28" s="944">
        <f>SUM(X26:X27)</f>
        <v>0</v>
      </c>
      <c r="Y28" s="944">
        <f>SUM(Y26:Y27)</f>
        <v>0</v>
      </c>
      <c r="Z28" s="944">
        <f t="shared" ref="Z28" si="21">SUM(Z26:Z27)</f>
        <v>0</v>
      </c>
      <c r="AA28" s="945">
        <f t="shared" ref="AA28" si="22">SUM(AA26:AA27)</f>
        <v>0</v>
      </c>
      <c r="AB28" s="944">
        <f>SUM(AB26:AB27)</f>
        <v>0</v>
      </c>
      <c r="AC28" s="944">
        <f>SUM(AC26:AC27)</f>
        <v>0</v>
      </c>
      <c r="AD28" s="945">
        <f>SUM(AD26:AD27)</f>
        <v>0</v>
      </c>
    </row>
    <row r="29" spans="2:30" ht="9.75" customHeight="1" thickTop="1" thickBot="1" x14ac:dyDescent="0.25">
      <c r="C29" s="946"/>
      <c r="D29" s="946"/>
      <c r="E29" s="946"/>
      <c r="F29" s="946"/>
      <c r="G29" s="946"/>
      <c r="M29" s="946"/>
    </row>
    <row r="30" spans="2:30" ht="32.25" customHeight="1" thickTop="1" thickBot="1" x14ac:dyDescent="0.25">
      <c r="B30" s="643" t="s">
        <v>126</v>
      </c>
      <c r="C30" s="919" t="s">
        <v>5</v>
      </c>
      <c r="D30" s="920"/>
      <c r="E30" s="920"/>
      <c r="F30" s="920"/>
      <c r="G30" s="920"/>
      <c r="H30" s="921"/>
      <c r="I30" s="949" t="s">
        <v>4</v>
      </c>
      <c r="J30" s="922"/>
      <c r="K30" s="922"/>
      <c r="L30" s="922"/>
      <c r="M30" s="922"/>
      <c r="N30" s="922"/>
      <c r="O30" s="923"/>
      <c r="S30" s="917">
        <f>SUMIF(S26:S27,"&gt;0",C26:C27)</f>
        <v>0</v>
      </c>
      <c r="T30" s="917">
        <f>SUMIF(T26:T27,"&gt;0",S26:S27)</f>
        <v>0</v>
      </c>
      <c r="U30" s="917">
        <f>SUMIF(U26:U27,"&gt;0",S26:S27)</f>
        <v>0</v>
      </c>
      <c r="W30" s="917">
        <f>SUMIF(W26:W27,"&gt;0",S26:S27)</f>
        <v>0</v>
      </c>
      <c r="X30" s="917">
        <f>SUMIF(X26:X27,"&gt;0",Y26:Y27)</f>
        <v>0</v>
      </c>
      <c r="Y30" s="917">
        <f>SUMIF(Y26:Y27,"&gt;0",Z26:Z27)</f>
        <v>0</v>
      </c>
      <c r="Z30" s="917">
        <f>SUMIF(Z26:Z27,"&gt;0",J26:J27)</f>
        <v>0</v>
      </c>
      <c r="AA30" s="917">
        <f>SUMIF(AA26:AA27,"&gt;0",Z26:Z27)</f>
        <v>0</v>
      </c>
      <c r="AB30" s="917">
        <f>SUMIF(AB26:AB27,"&gt;0",Z26:Z27)</f>
        <v>0</v>
      </c>
      <c r="AC30" s="917">
        <f>SUMIF(AC26:AC27,"&gt;0",Z26:Z27)</f>
        <v>0</v>
      </c>
    </row>
    <row r="31" spans="2:30" ht="21" customHeight="1" thickBot="1" x14ac:dyDescent="0.25">
      <c r="B31" s="950" t="s">
        <v>135</v>
      </c>
      <c r="C31" s="389" t="s">
        <v>133</v>
      </c>
      <c r="D31" s="958"/>
      <c r="E31" s="959"/>
      <c r="F31" s="959"/>
      <c r="G31" s="960"/>
      <c r="H31" s="391" t="s">
        <v>133</v>
      </c>
      <c r="I31" s="953"/>
      <c r="J31" s="928"/>
      <c r="K31" s="928"/>
      <c r="L31" s="928"/>
      <c r="M31" s="928"/>
      <c r="N31" s="928"/>
      <c r="O31" s="929"/>
    </row>
    <row r="32" spans="2:30" ht="21" customHeight="1" thickBot="1" x14ac:dyDescent="0.25">
      <c r="B32" s="121"/>
      <c r="C32" s="932" t="s">
        <v>3</v>
      </c>
      <c r="D32" s="885" t="s">
        <v>132</v>
      </c>
      <c r="E32" s="885" t="s">
        <v>1</v>
      </c>
      <c r="F32" s="933" t="s">
        <v>242</v>
      </c>
      <c r="G32" s="933" t="s">
        <v>137</v>
      </c>
      <c r="H32" s="933" t="s">
        <v>134</v>
      </c>
      <c r="I32" s="961" t="s">
        <v>2</v>
      </c>
      <c r="J32" s="962" t="s">
        <v>3</v>
      </c>
      <c r="K32" s="885" t="s">
        <v>132</v>
      </c>
      <c r="L32" s="885" t="s">
        <v>1</v>
      </c>
      <c r="M32" s="933" t="s">
        <v>242</v>
      </c>
      <c r="N32" s="963" t="s">
        <v>137</v>
      </c>
      <c r="O32" s="934" t="s">
        <v>134</v>
      </c>
    </row>
    <row r="33" spans="2:30" ht="21" customHeight="1" x14ac:dyDescent="0.2">
      <c r="B33" s="142"/>
      <c r="C33" s="3"/>
      <c r="D33" s="120"/>
      <c r="E33" s="384" t="str">
        <f>IF(D33&gt;0,7.43/D33," ")</f>
        <v xml:space="preserve"> </v>
      </c>
      <c r="F33" s="650"/>
      <c r="G33" s="362"/>
      <c r="H33" s="364"/>
      <c r="I33" s="375"/>
      <c r="J33" s="126"/>
      <c r="K33" s="127"/>
      <c r="L33" s="384" t="str">
        <f>IF(K33&gt;0,7.43/K33," ")</f>
        <v xml:space="preserve"> </v>
      </c>
      <c r="M33" s="368"/>
      <c r="N33" s="368"/>
      <c r="O33" s="366"/>
      <c r="S33" s="939">
        <f>IF(D33&gt;0,C33*E33,0)</f>
        <v>0</v>
      </c>
      <c r="T33" s="940">
        <f>IF(D33&gt;0,S33*D33,0)</f>
        <v>0</v>
      </c>
      <c r="U33" s="940">
        <f>S33*G33</f>
        <v>0</v>
      </c>
      <c r="V33" s="940">
        <f t="shared" ref="V33:V34" si="23">IF(F33&gt;0,F33*C33,0)</f>
        <v>0</v>
      </c>
      <c r="W33" s="940">
        <f>S33*H33</f>
        <v>0</v>
      </c>
      <c r="X33" s="917">
        <f t="shared" ref="X33:X34" si="24">IF(H33&gt;0,Y33/(H33/100),0)</f>
        <v>0</v>
      </c>
      <c r="Y33" s="917">
        <f>IF(I33&gt;0,Z33/(I33/100),0)</f>
        <v>0</v>
      </c>
      <c r="Z33" s="939">
        <f>IF(K33&gt;0,J33*L33,0)</f>
        <v>0</v>
      </c>
      <c r="AA33" s="940">
        <f t="shared" ref="AA33:AA34" si="25">Z33*K33</f>
        <v>0</v>
      </c>
      <c r="AB33" s="940">
        <f>Z33*N33</f>
        <v>0</v>
      </c>
      <c r="AC33" s="940">
        <f>Z33*O33</f>
        <v>0</v>
      </c>
      <c r="AD33" s="940">
        <f>IF(M33&gt;0,M33*J33,0)</f>
        <v>0</v>
      </c>
    </row>
    <row r="34" spans="2:30" ht="21" customHeight="1" thickBot="1" x14ac:dyDescent="0.25">
      <c r="B34" s="144"/>
      <c r="C34" s="122"/>
      <c r="D34" s="123"/>
      <c r="E34" s="385" t="str">
        <f>IF(D34&gt;0,7.43/D34," ")</f>
        <v xml:space="preserve"> </v>
      </c>
      <c r="F34" s="651"/>
      <c r="G34" s="363"/>
      <c r="H34" s="365"/>
      <c r="I34" s="373"/>
      <c r="J34" s="125"/>
      <c r="K34" s="123"/>
      <c r="L34" s="385" t="str">
        <f>IF(K34&gt;0,7.43/K34," ")</f>
        <v xml:space="preserve"> </v>
      </c>
      <c r="M34" s="369"/>
      <c r="N34" s="369"/>
      <c r="O34" s="367"/>
      <c r="S34" s="939">
        <f>IF(D34&gt;0,C34*E34,0)</f>
        <v>0</v>
      </c>
      <c r="T34" s="940">
        <f>IF(D34&gt;0,S34*D34,0)</f>
        <v>0</v>
      </c>
      <c r="U34" s="940">
        <f>S34*G34</f>
        <v>0</v>
      </c>
      <c r="V34" s="940">
        <f t="shared" si="23"/>
        <v>0</v>
      </c>
      <c r="W34" s="940">
        <f>S34*H34</f>
        <v>0</v>
      </c>
      <c r="X34" s="917">
        <f t="shared" si="24"/>
        <v>0</v>
      </c>
      <c r="Y34" s="917">
        <f>IF(I34&gt;0,Z34/(I34/100),0)</f>
        <v>0</v>
      </c>
      <c r="Z34" s="939">
        <f>IF(K34&gt;0,J34*L34,0)</f>
        <v>0</v>
      </c>
      <c r="AA34" s="940">
        <f t="shared" si="25"/>
        <v>0</v>
      </c>
      <c r="AB34" s="940">
        <f>Z34*N34</f>
        <v>0</v>
      </c>
      <c r="AC34" s="940">
        <f>Z34*O34</f>
        <v>0</v>
      </c>
      <c r="AD34" s="940">
        <f>IF(M34&gt;0,M34*J34,0)</f>
        <v>0</v>
      </c>
    </row>
    <row r="35" spans="2:30" ht="21" customHeight="1" thickBot="1" x14ac:dyDescent="0.25">
      <c r="B35" s="957" t="s">
        <v>7</v>
      </c>
      <c r="C35" s="347" t="str">
        <f>IF(SUM(C33:C34)&gt;0,SUM(C33:C34)," ")</f>
        <v xml:space="preserve"> </v>
      </c>
      <c r="D35" s="348" t="str">
        <f>IF(T35&gt;0,T35/S35," ")</f>
        <v xml:space="preserve"> </v>
      </c>
      <c r="E35" s="348" t="str">
        <f>IF(S35&gt;0,S35/S37," ")</f>
        <v xml:space="preserve"> </v>
      </c>
      <c r="F35" s="640" t="str">
        <f>IF(V35&gt;0,V35/S37," ")</f>
        <v xml:space="preserve"> </v>
      </c>
      <c r="G35" s="371" t="str">
        <f>IF(U35&gt;0,U35/U37," ")</f>
        <v xml:space="preserve"> </v>
      </c>
      <c r="H35" s="370" t="str">
        <f>IF(W35&gt;0,W35/W37," ")</f>
        <v xml:space="preserve"> </v>
      </c>
      <c r="I35" s="350" t="str">
        <f>IF(Y37&gt;0,Y37/(Y35/100)," ")</f>
        <v xml:space="preserve"> </v>
      </c>
      <c r="J35" s="351" t="str">
        <f>IF(SUM(J33:J34)&gt;0,SUM(J33:J34)," ")</f>
        <v xml:space="preserve"> </v>
      </c>
      <c r="K35" s="348" t="str">
        <f>IF(AA35&gt;0,AA35/AA37," ")</f>
        <v xml:space="preserve"> </v>
      </c>
      <c r="L35" s="641" t="str">
        <f>IF(Z35&gt;0,Z35/Z37," ")</f>
        <v xml:space="preserve"> </v>
      </c>
      <c r="M35" s="640" t="str">
        <f>IF(AD35&gt;0,AD35/Z37," ")</f>
        <v xml:space="preserve"> </v>
      </c>
      <c r="N35" s="376" t="str">
        <f>IF(AB35&gt;0,AB35/AB37," ")</f>
        <v xml:space="preserve"> </v>
      </c>
      <c r="O35" s="377" t="str">
        <f>IF(AC35&gt;0,AC35/AC37," ")</f>
        <v xml:space="preserve"> </v>
      </c>
      <c r="S35" s="944">
        <f>SUM(S33:S34)</f>
        <v>0</v>
      </c>
      <c r="T35" s="945">
        <f t="shared" ref="T35:U35" si="26">SUM(T33:T34)</f>
        <v>0</v>
      </c>
      <c r="U35" s="945">
        <f t="shared" si="26"/>
        <v>0</v>
      </c>
      <c r="V35" s="945">
        <f>SUM(V33:V34)</f>
        <v>0</v>
      </c>
      <c r="W35" s="945">
        <f>SUM(W33:W34)</f>
        <v>0</v>
      </c>
      <c r="X35" s="944">
        <f>SUM(X33:X34)</f>
        <v>0</v>
      </c>
      <c r="Y35" s="944">
        <f>SUM(Y33:Y34)</f>
        <v>0</v>
      </c>
      <c r="Z35" s="944">
        <f t="shared" ref="Z35:AA35" si="27">SUM(Z33:Z34)</f>
        <v>0</v>
      </c>
      <c r="AA35" s="945">
        <f t="shared" si="27"/>
        <v>0</v>
      </c>
      <c r="AB35" s="944">
        <f>SUM(AB33:AB34)</f>
        <v>0</v>
      </c>
      <c r="AC35" s="944">
        <f>SUM(AC33:AC34)</f>
        <v>0</v>
      </c>
      <c r="AD35" s="945">
        <f>SUM(AD33:AD34)</f>
        <v>0</v>
      </c>
    </row>
    <row r="36" spans="2:30" ht="9.75" customHeight="1" thickTop="1" thickBot="1" x14ac:dyDescent="0.25">
      <c r="C36" s="946"/>
      <c r="D36" s="946"/>
      <c r="E36" s="946"/>
      <c r="F36" s="946"/>
      <c r="G36" s="946"/>
      <c r="H36" s="918"/>
    </row>
    <row r="37" spans="2:30" ht="32.25" customHeight="1" thickTop="1" thickBot="1" x14ac:dyDescent="0.25">
      <c r="B37" s="2" t="s">
        <v>244</v>
      </c>
      <c r="C37" s="919" t="s">
        <v>5</v>
      </c>
      <c r="D37" s="920"/>
      <c r="E37" s="920"/>
      <c r="F37" s="920"/>
      <c r="G37" s="920"/>
      <c r="H37" s="921"/>
      <c r="I37" s="949" t="s">
        <v>4</v>
      </c>
      <c r="J37" s="922"/>
      <c r="K37" s="922"/>
      <c r="L37" s="922"/>
      <c r="M37" s="922"/>
      <c r="N37" s="922"/>
      <c r="O37" s="923"/>
      <c r="S37" s="917">
        <f>SUMIF(S33:S34,"&gt;0",C33:C34)</f>
        <v>0</v>
      </c>
      <c r="T37" s="917">
        <f>SUMIF(T33:T34,"&gt;0",S33:S34)</f>
        <v>0</v>
      </c>
      <c r="U37" s="917">
        <f>SUMIF(U33:U34,"&gt;0",S33:S34)</f>
        <v>0</v>
      </c>
      <c r="W37" s="917">
        <f>SUMIF(W33:W34,"&gt;0",S33:S34)</f>
        <v>0</v>
      </c>
      <c r="X37" s="917">
        <f>SUMIF(X33:X34,"&gt;0",Y33:Y34)</f>
        <v>0</v>
      </c>
      <c r="Y37" s="917">
        <f>SUMIF(Y33:Y34,"&gt;0",Z33:Z34)</f>
        <v>0</v>
      </c>
      <c r="Z37" s="917">
        <f>SUMIF(Z33:Z34,"&gt;0",J33:J34)</f>
        <v>0</v>
      </c>
      <c r="AA37" s="917">
        <f>SUMIF(AA33:AA34,"&gt;0",Z33:Z34)</f>
        <v>0</v>
      </c>
      <c r="AB37" s="917">
        <f>SUMIF(AB33:AB34,"&gt;0",Z33:Z34)</f>
        <v>0</v>
      </c>
      <c r="AC37" s="917">
        <f>SUMIF(AC33:AC34,"&gt;0",Z33:Z34)</f>
        <v>0</v>
      </c>
    </row>
    <row r="38" spans="2:30" ht="21" customHeight="1" thickBot="1" x14ac:dyDescent="0.25">
      <c r="B38" s="950" t="s">
        <v>135</v>
      </c>
      <c r="C38" s="389" t="s">
        <v>133</v>
      </c>
      <c r="D38" s="958"/>
      <c r="E38" s="959"/>
      <c r="F38" s="959"/>
      <c r="G38" s="960"/>
      <c r="H38" s="391" t="s">
        <v>133</v>
      </c>
      <c r="I38" s="953"/>
      <c r="J38" s="928"/>
      <c r="K38" s="928"/>
      <c r="L38" s="928"/>
      <c r="M38" s="928"/>
      <c r="N38" s="928"/>
      <c r="O38" s="929"/>
    </row>
    <row r="39" spans="2:30" ht="21" customHeight="1" thickBot="1" x14ac:dyDescent="0.25">
      <c r="B39" s="121"/>
      <c r="C39" s="932" t="s">
        <v>3</v>
      </c>
      <c r="D39" s="885" t="s">
        <v>132</v>
      </c>
      <c r="E39" s="885" t="s">
        <v>1</v>
      </c>
      <c r="F39" s="933" t="s">
        <v>242</v>
      </c>
      <c r="G39" s="933" t="s">
        <v>137</v>
      </c>
      <c r="H39" s="933" t="s">
        <v>134</v>
      </c>
      <c r="I39" s="961" t="s">
        <v>2</v>
      </c>
      <c r="J39" s="962" t="s">
        <v>3</v>
      </c>
      <c r="K39" s="885" t="s">
        <v>132</v>
      </c>
      <c r="L39" s="885" t="s">
        <v>1</v>
      </c>
      <c r="M39" s="933" t="s">
        <v>242</v>
      </c>
      <c r="N39" s="963" t="s">
        <v>137</v>
      </c>
      <c r="O39" s="934" t="s">
        <v>134</v>
      </c>
    </row>
    <row r="40" spans="2:30" ht="21" customHeight="1" x14ac:dyDescent="0.25">
      <c r="B40" s="146"/>
      <c r="C40" s="3"/>
      <c r="D40" s="120"/>
      <c r="E40" s="384" t="str">
        <f>IF(D40&gt;0,7.43/D40," ")</f>
        <v xml:space="preserve"> </v>
      </c>
      <c r="F40" s="650"/>
      <c r="G40" s="362"/>
      <c r="H40" s="364"/>
      <c r="I40" s="375"/>
      <c r="J40" s="126"/>
      <c r="K40" s="127"/>
      <c r="L40" s="384" t="str">
        <f>IF(K40&gt;0,7.43/K40," ")</f>
        <v xml:space="preserve"> </v>
      </c>
      <c r="M40" s="368"/>
      <c r="N40" s="368"/>
      <c r="O40" s="366"/>
      <c r="S40" s="939">
        <f>IF(D40&gt;0,C40*E40,0)</f>
        <v>0</v>
      </c>
      <c r="T40" s="940">
        <f>IF(D40&gt;0,S40*D40,0)</f>
        <v>0</v>
      </c>
      <c r="U40" s="940">
        <f>S40*G40</f>
        <v>0</v>
      </c>
      <c r="V40" s="940">
        <f t="shared" ref="V40:V41" si="28">IF(F40&gt;0,F40*C40,0)</f>
        <v>0</v>
      </c>
      <c r="W40" s="940">
        <f>S40*H40</f>
        <v>0</v>
      </c>
      <c r="X40" s="917">
        <f t="shared" ref="X40:X41" si="29">IF(H40&gt;0,Y40/(H40/100),0)</f>
        <v>0</v>
      </c>
      <c r="Y40" s="917">
        <f>IF(I40&gt;0,Z40/(I40/100),0)</f>
        <v>0</v>
      </c>
      <c r="Z40" s="939">
        <f>IF(K40&gt;0,J40*L40,0)</f>
        <v>0</v>
      </c>
      <c r="AA40" s="940">
        <f t="shared" ref="AA40:AA41" si="30">Z40*K40</f>
        <v>0</v>
      </c>
      <c r="AB40" s="940">
        <f>Z40*N40</f>
        <v>0</v>
      </c>
      <c r="AC40" s="940">
        <f>Z40*O40</f>
        <v>0</v>
      </c>
      <c r="AD40" s="940">
        <f>IF(M40&gt;0,M40*J40,0)</f>
        <v>0</v>
      </c>
    </row>
    <row r="41" spans="2:30" ht="21" customHeight="1" thickBot="1" x14ac:dyDescent="0.3">
      <c r="B41" s="147"/>
      <c r="C41" s="122"/>
      <c r="D41" s="123"/>
      <c r="E41" s="385" t="str">
        <f>IF(D41&gt;0,7.43/D41," ")</f>
        <v xml:space="preserve"> </v>
      </c>
      <c r="F41" s="651"/>
      <c r="G41" s="363"/>
      <c r="H41" s="365"/>
      <c r="I41" s="373"/>
      <c r="J41" s="125"/>
      <c r="K41" s="123"/>
      <c r="L41" s="385" t="str">
        <f>IF(K41&gt;0,7.43/K41," ")</f>
        <v xml:space="preserve"> </v>
      </c>
      <c r="M41" s="369"/>
      <c r="N41" s="369"/>
      <c r="O41" s="367"/>
      <c r="S41" s="939">
        <f>IF(D41&gt;0,C41*E41,0)</f>
        <v>0</v>
      </c>
      <c r="T41" s="940">
        <f>IF(D41&gt;0,S41*D41,0)</f>
        <v>0</v>
      </c>
      <c r="U41" s="940">
        <f>S41*G41</f>
        <v>0</v>
      </c>
      <c r="V41" s="940">
        <f t="shared" si="28"/>
        <v>0</v>
      </c>
      <c r="W41" s="940">
        <f>S41*H41</f>
        <v>0</v>
      </c>
      <c r="X41" s="917">
        <f t="shared" si="29"/>
        <v>0</v>
      </c>
      <c r="Y41" s="917">
        <f>IF(I41&gt;0,Z41/(I41/100),0)</f>
        <v>0</v>
      </c>
      <c r="Z41" s="939">
        <f>IF(K41&gt;0,J41*L41,0)</f>
        <v>0</v>
      </c>
      <c r="AA41" s="940">
        <f t="shared" si="30"/>
        <v>0</v>
      </c>
      <c r="AB41" s="940">
        <f>Z41*N41</f>
        <v>0</v>
      </c>
      <c r="AC41" s="940">
        <f>Z41*O41</f>
        <v>0</v>
      </c>
      <c r="AD41" s="940">
        <f>IF(M41&gt;0,M41*J41,0)</f>
        <v>0</v>
      </c>
    </row>
    <row r="42" spans="2:30" ht="21" customHeight="1" thickBot="1" x14ac:dyDescent="0.25">
      <c r="B42" s="964" t="s">
        <v>7</v>
      </c>
      <c r="C42" s="347" t="str">
        <f>IF(SUM(C40:C41)&gt;0,SUM(C40:C41)," ")</f>
        <v xml:space="preserve"> </v>
      </c>
      <c r="D42" s="348" t="str">
        <f>IF(T42&gt;0,T42/S42," ")</f>
        <v xml:space="preserve"> </v>
      </c>
      <c r="E42" s="348" t="str">
        <f>IF(S42&gt;0,S42/S44," ")</f>
        <v xml:space="preserve"> </v>
      </c>
      <c r="F42" s="640" t="str">
        <f>IF(V42&gt;0,V42/S44," ")</f>
        <v xml:space="preserve"> </v>
      </c>
      <c r="G42" s="371" t="str">
        <f>IF(U42&gt;0,U42/U44," ")</f>
        <v xml:space="preserve"> </v>
      </c>
      <c r="H42" s="370" t="str">
        <f>IF(W42&gt;0,W42/W44," ")</f>
        <v xml:space="preserve"> </v>
      </c>
      <c r="I42" s="350" t="str">
        <f>IF(Y44&gt;0,Y44/(Y42/100)," ")</f>
        <v xml:space="preserve"> </v>
      </c>
      <c r="J42" s="351" t="str">
        <f>IF(SUM(J40:J41)&gt;0,SUM(J40:J41)," ")</f>
        <v xml:space="preserve"> </v>
      </c>
      <c r="K42" s="348" t="str">
        <f>IF(AA42&gt;0,AA42/AA44," ")</f>
        <v xml:space="preserve"> </v>
      </c>
      <c r="L42" s="641" t="str">
        <f>IF(Z42&gt;0,Z42/Z44," ")</f>
        <v xml:space="preserve"> </v>
      </c>
      <c r="M42" s="640" t="str">
        <f>IF(AD42&gt;0,AD42/Z44," ")</f>
        <v xml:space="preserve"> </v>
      </c>
      <c r="N42" s="376" t="str">
        <f>IF(AB42&gt;0,AB42/AB44," ")</f>
        <v xml:space="preserve"> </v>
      </c>
      <c r="O42" s="377" t="str">
        <f>IF(AC42&gt;0,AC42/AC44," ")</f>
        <v xml:space="preserve"> </v>
      </c>
      <c r="S42" s="944">
        <f>SUM(S40:S41)</f>
        <v>0</v>
      </c>
      <c r="T42" s="945">
        <f t="shared" ref="T42:U42" si="31">SUM(T40:T41)</f>
        <v>0</v>
      </c>
      <c r="U42" s="945">
        <f t="shared" si="31"/>
        <v>0</v>
      </c>
      <c r="V42" s="945">
        <f>SUM(V40:V41)</f>
        <v>0</v>
      </c>
      <c r="W42" s="945">
        <f>SUM(W40:W41)</f>
        <v>0</v>
      </c>
      <c r="X42" s="944">
        <f>SUM(X40:X41)</f>
        <v>0</v>
      </c>
      <c r="Y42" s="944">
        <f>SUM(Y40:Y41)</f>
        <v>0</v>
      </c>
      <c r="Z42" s="944">
        <f t="shared" ref="Z42:AA42" si="32">SUM(Z40:Z41)</f>
        <v>0</v>
      </c>
      <c r="AA42" s="945">
        <f t="shared" si="32"/>
        <v>0</v>
      </c>
      <c r="AB42" s="944">
        <f>SUM(AB40:AB41)</f>
        <v>0</v>
      </c>
      <c r="AC42" s="944">
        <f>SUM(AC40:AC41)</f>
        <v>0</v>
      </c>
      <c r="AD42" s="945">
        <f>SUM(AD40:AD41)</f>
        <v>0</v>
      </c>
    </row>
    <row r="43" spans="2:30" ht="9.75" customHeight="1" thickTop="1" thickBot="1" x14ac:dyDescent="0.25">
      <c r="C43" s="946"/>
      <c r="D43" s="946"/>
      <c r="E43" s="946"/>
      <c r="F43" s="946"/>
      <c r="G43" s="946"/>
      <c r="H43" s="918"/>
      <c r="M43" s="946"/>
    </row>
    <row r="44" spans="2:30" ht="17.25" customHeight="1" thickTop="1" thickBot="1" x14ac:dyDescent="0.25">
      <c r="B44" s="888"/>
      <c r="C44" s="889"/>
      <c r="D44" s="889"/>
      <c r="E44" s="886"/>
      <c r="F44" s="886"/>
      <c r="G44" s="886"/>
      <c r="H44" s="887"/>
      <c r="I44" s="888"/>
      <c r="J44" s="889"/>
      <c r="K44" s="889"/>
      <c r="L44" s="894"/>
      <c r="M44" s="894"/>
      <c r="N44" s="894"/>
      <c r="O44" s="895"/>
      <c r="S44" s="917">
        <f>SUMIF(S40:S41,"&gt;0",C40:C41)</f>
        <v>0</v>
      </c>
      <c r="T44" s="917">
        <f>SUMIF(T40:T41,"&gt;0",S40:S41)</f>
        <v>0</v>
      </c>
      <c r="U44" s="917">
        <f>SUMIF(U40:U41,"&gt;0",S40:S41)</f>
        <v>0</v>
      </c>
      <c r="W44" s="917">
        <f>SUMIF(W40:W41,"&gt;0",S40:S41)</f>
        <v>0</v>
      </c>
      <c r="X44" s="917">
        <f>SUMIF(X40:X41,"&gt;0",Y40:Y41)</f>
        <v>0</v>
      </c>
      <c r="Y44" s="917">
        <f>SUMIF(Y40:Y41,"&gt;0",Z40:Z41)</f>
        <v>0</v>
      </c>
      <c r="Z44" s="917">
        <f>SUMIF(Z40:Z41,"&gt;0",J40:J41)</f>
        <v>0</v>
      </c>
      <c r="AA44" s="917">
        <f>SUMIF(AA40:AA41,"&gt;0",Z40:Z41)</f>
        <v>0</v>
      </c>
      <c r="AB44" s="917">
        <f>SUMIF(AB40:AB41,"&gt;0",Z40:Z41)</f>
        <v>0</v>
      </c>
      <c r="AC44" s="917">
        <f>SUMIF(AC40:AC41,"&gt;0",Z40:Z41)</f>
        <v>0</v>
      </c>
    </row>
    <row r="45" spans="2:30" ht="17.25" customHeight="1" thickBot="1" x14ac:dyDescent="0.25">
      <c r="B45" s="890"/>
      <c r="C45" s="891"/>
      <c r="D45" s="891"/>
      <c r="E45" s="892"/>
      <c r="F45" s="892"/>
      <c r="G45" s="892"/>
      <c r="H45" s="893"/>
      <c r="I45" s="890"/>
      <c r="J45" s="891"/>
      <c r="K45" s="891"/>
      <c r="L45" s="896"/>
      <c r="M45" s="896"/>
      <c r="N45" s="896"/>
      <c r="O45" s="897"/>
    </row>
    <row r="46" spans="2:30" ht="6.75" customHeight="1" x14ac:dyDescent="0.2">
      <c r="N46" s="918"/>
      <c r="O46" s="918"/>
      <c r="P46" s="918"/>
    </row>
  </sheetData>
  <sheetProtection sheet="1" objects="1" scenarios="1"/>
  <mergeCells count="28">
    <mergeCell ref="I37:O38"/>
    <mergeCell ref="D38:G38"/>
    <mergeCell ref="C37:H37"/>
    <mergeCell ref="C23:H23"/>
    <mergeCell ref="D24:G24"/>
    <mergeCell ref="I23:O24"/>
    <mergeCell ref="C30:H30"/>
    <mergeCell ref="I30:O31"/>
    <mergeCell ref="D31:G31"/>
    <mergeCell ref="L44:O44"/>
    <mergeCell ref="L45:O45"/>
    <mergeCell ref="I45:K45"/>
    <mergeCell ref="B44:D44"/>
    <mergeCell ref="B45:D45"/>
    <mergeCell ref="E44:H44"/>
    <mergeCell ref="E45:H45"/>
    <mergeCell ref="I44:K44"/>
    <mergeCell ref="N16:O16"/>
    <mergeCell ref="D17:E17"/>
    <mergeCell ref="H16:M17"/>
    <mergeCell ref="C16:G16"/>
    <mergeCell ref="C6:G6"/>
    <mergeCell ref="D7:E7"/>
    <mergeCell ref="E2:L2"/>
    <mergeCell ref="F3:M3"/>
    <mergeCell ref="N6:O6"/>
    <mergeCell ref="H6:M7"/>
    <mergeCell ref="B2:D2"/>
  </mergeCells>
  <conditionalFormatting sqref="I44:K44">
    <cfRule type="iconSet" priority="2">
      <iconSet iconSet="4ArrowsGray">
        <cfvo type="percent" val="0"/>
        <cfvo type="percent" val="25"/>
        <cfvo type="percent" val="50"/>
        <cfvo type="percent" val="75"/>
      </iconSet>
    </cfRule>
  </conditionalFormatting>
  <pageMargins left="0.51181102362204722" right="0.31496062992125984" top="0.6692913385826772" bottom="0.55118110236220474" header="0.31496062992125984" footer="0.31496062992125984"/>
  <pageSetup paperSize="9" scale="82" orientation="portrait" r:id="rId1"/>
  <headerFooter>
    <oddFooter>&amp;L&amp;8&amp;Z
&amp;F&amp;C&amp;"Arial,Fed"&amp;K00-047SAGRO &amp;K06-048Kvæg&amp;K00-047
Individuel tilpasning - Målrettet opfølgning&amp;R&amp;8Udskrevet d.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R75"/>
  <sheetViews>
    <sheetView showGridLines="0" showRowColHeaders="0" workbookViewId="0">
      <selection activeCell="U36" sqref="U36"/>
    </sheetView>
  </sheetViews>
  <sheetFormatPr defaultRowHeight="14.25" x14ac:dyDescent="0.2"/>
  <cols>
    <col min="1" max="1" width="6.125" customWidth="1"/>
    <col min="2" max="2" width="0.875" customWidth="1"/>
    <col min="3" max="3" width="6.875" customWidth="1"/>
    <col min="4" max="4" width="6.75" customWidth="1"/>
    <col min="5" max="6" width="8.875" customWidth="1"/>
    <col min="7" max="9" width="7.375" customWidth="1"/>
    <col min="10" max="10" width="7.875" customWidth="1"/>
    <col min="11" max="14" width="7.375" customWidth="1"/>
    <col min="15" max="15" width="8" customWidth="1"/>
    <col min="16" max="17" width="7.375" customWidth="1"/>
    <col min="18" max="18" width="8" customWidth="1"/>
  </cols>
  <sheetData>
    <row r="1" spans="2:18" ht="5.25" customHeight="1" x14ac:dyDescent="0.2"/>
    <row r="2" spans="2:18" ht="21" customHeight="1" x14ac:dyDescent="0.35">
      <c r="B2" s="516"/>
      <c r="C2" s="517"/>
      <c r="D2" s="772">
        <f>Grundoplysninger!C7</f>
        <v>2018</v>
      </c>
      <c r="E2" s="772"/>
      <c r="F2" s="772"/>
      <c r="G2" s="512"/>
      <c r="H2" s="728" t="s">
        <v>131</v>
      </c>
      <c r="I2" s="728"/>
      <c r="J2" s="728"/>
      <c r="K2" s="728"/>
      <c r="L2" s="728"/>
      <c r="M2" s="728"/>
      <c r="N2" s="728"/>
      <c r="O2" s="505"/>
      <c r="P2" s="505"/>
      <c r="Q2" s="505"/>
      <c r="R2" s="513"/>
    </row>
    <row r="3" spans="2:18" ht="20.25" customHeight="1" x14ac:dyDescent="0.3">
      <c r="B3" s="518"/>
      <c r="C3" s="519"/>
      <c r="D3" s="773"/>
      <c r="E3" s="773"/>
      <c r="F3" s="773"/>
      <c r="G3" s="514"/>
      <c r="H3" s="832" t="s">
        <v>101</v>
      </c>
      <c r="I3" s="832"/>
      <c r="J3" s="737" t="str">
        <f>Grundoplysninger!C9</f>
        <v>Mads Sørensen</v>
      </c>
      <c r="K3" s="737"/>
      <c r="L3" s="737"/>
      <c r="M3" s="737"/>
      <c r="N3" s="737"/>
      <c r="O3" s="509"/>
      <c r="P3" s="509"/>
      <c r="Q3" s="509"/>
      <c r="R3" s="515"/>
    </row>
    <row r="4" spans="2:18" ht="2.25" customHeight="1" thickBot="1" x14ac:dyDescent="0.3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8" ht="18" customHeight="1" thickBot="1" x14ac:dyDescent="0.35">
      <c r="B5" s="39"/>
      <c r="C5" s="40"/>
      <c r="D5" s="825" t="s">
        <v>120</v>
      </c>
      <c r="E5" s="825"/>
      <c r="F5" s="825"/>
      <c r="G5" s="565"/>
      <c r="H5" s="830" t="s">
        <v>121</v>
      </c>
      <c r="I5" s="825"/>
      <c r="J5" s="825"/>
      <c r="K5" s="825"/>
      <c r="L5" s="825"/>
      <c r="M5" s="825"/>
      <c r="N5" s="831"/>
      <c r="O5" s="828" t="s">
        <v>116</v>
      </c>
      <c r="P5" s="828"/>
      <c r="Q5" s="828"/>
      <c r="R5" s="829"/>
    </row>
    <row r="6" spans="2:18" ht="15" customHeight="1" x14ac:dyDescent="0.2">
      <c r="B6" s="823" t="s">
        <v>107</v>
      </c>
      <c r="C6" s="824"/>
      <c r="D6" s="63" t="s">
        <v>119</v>
      </c>
      <c r="E6" s="826" t="s">
        <v>239</v>
      </c>
      <c r="F6" s="826"/>
      <c r="G6" s="614" t="s">
        <v>240</v>
      </c>
      <c r="H6" s="63" t="s">
        <v>108</v>
      </c>
      <c r="I6" s="64" t="s">
        <v>2</v>
      </c>
      <c r="J6" s="64" t="s">
        <v>109</v>
      </c>
      <c r="K6" s="64" t="s">
        <v>110</v>
      </c>
      <c r="L6" s="79" t="s">
        <v>111</v>
      </c>
      <c r="M6" s="79" t="s">
        <v>124</v>
      </c>
      <c r="N6" s="80"/>
      <c r="O6" s="590" t="s">
        <v>122</v>
      </c>
      <c r="P6" s="590" t="s">
        <v>117</v>
      </c>
      <c r="Q6" s="590" t="s">
        <v>118</v>
      </c>
      <c r="R6" s="625" t="s">
        <v>129</v>
      </c>
    </row>
    <row r="7" spans="2:18" ht="14.25" customHeight="1" x14ac:dyDescent="0.2">
      <c r="B7" s="148"/>
      <c r="C7" s="149">
        <v>2014</v>
      </c>
      <c r="D7" s="150"/>
      <c r="E7" s="151"/>
      <c r="F7" s="151"/>
      <c r="G7" s="615" t="str">
        <f>IF(D7&gt;0,IF(F7&gt;0,F7/D7,IF(E7&gt;0,E7/D7," "))," ")</f>
        <v xml:space="preserve"> </v>
      </c>
      <c r="H7" s="152"/>
      <c r="I7" s="153"/>
      <c r="J7" s="153"/>
      <c r="K7" s="153"/>
      <c r="L7" s="153"/>
      <c r="M7" s="153"/>
      <c r="N7" s="154"/>
      <c r="O7" s="591"/>
      <c r="P7" s="592"/>
      <c r="Q7" s="592"/>
      <c r="R7" s="626" t="str">
        <f>IF(P7=""," ",IF(F7&gt;0,F7/P7,E7/P7))</f>
        <v xml:space="preserve"> </v>
      </c>
    </row>
    <row r="8" spans="2:18" x14ac:dyDescent="0.2">
      <c r="B8" s="155"/>
      <c r="C8" s="156">
        <v>2015</v>
      </c>
      <c r="D8" s="157"/>
      <c r="E8" s="158"/>
      <c r="F8" s="158"/>
      <c r="G8" s="616" t="str">
        <f>IF(D8&gt;0,IF(F8&gt;0,F8/D8,IF(E8&gt;0,E8/D8," "))," ")</f>
        <v xml:space="preserve"> </v>
      </c>
      <c r="H8" s="159"/>
      <c r="I8" s="160"/>
      <c r="J8" s="160"/>
      <c r="K8" s="160"/>
      <c r="L8" s="160"/>
      <c r="M8" s="160"/>
      <c r="N8" s="161"/>
      <c r="O8" s="593"/>
      <c r="P8" s="594"/>
      <c r="Q8" s="594"/>
      <c r="R8" s="627" t="str">
        <f>IF(P8=""," ",IF(F8&gt;0,F8/P8,E8/P8))</f>
        <v xml:space="preserve"> </v>
      </c>
    </row>
    <row r="9" spans="2:18" x14ac:dyDescent="0.2">
      <c r="B9" s="155"/>
      <c r="C9" s="156">
        <v>2016</v>
      </c>
      <c r="D9" s="157"/>
      <c r="E9" s="158"/>
      <c r="F9" s="158"/>
      <c r="G9" s="616" t="str">
        <f>IF(D9&gt;0,IF(F9&gt;0,F9/D9,IF(E9&gt;0,E9/D9," "))," ")</f>
        <v xml:space="preserve"> </v>
      </c>
      <c r="H9" s="159"/>
      <c r="I9" s="160"/>
      <c r="J9" s="160"/>
      <c r="K9" s="160"/>
      <c r="L9" s="160"/>
      <c r="M9" s="160"/>
      <c r="N9" s="161"/>
      <c r="O9" s="593"/>
      <c r="P9" s="594"/>
      <c r="Q9" s="594"/>
      <c r="R9" s="627" t="str">
        <f>IF(P9=""," ",IF(F9&gt;0,F9/P9,E9/P9))</f>
        <v xml:space="preserve"> </v>
      </c>
    </row>
    <row r="10" spans="2:18" x14ac:dyDescent="0.2">
      <c r="B10" s="155"/>
      <c r="C10" s="156">
        <v>2017</v>
      </c>
      <c r="D10" s="157"/>
      <c r="E10" s="158"/>
      <c r="F10" s="158"/>
      <c r="G10" s="616" t="str">
        <f>IF(D10&gt;0,IF(F10&gt;0,F10/D10,IF(E10&gt;0,E10/D10," "))," ")</f>
        <v xml:space="preserve"> </v>
      </c>
      <c r="H10" s="159"/>
      <c r="I10" s="160"/>
      <c r="J10" s="160"/>
      <c r="K10" s="160"/>
      <c r="L10" s="160"/>
      <c r="M10" s="160"/>
      <c r="N10" s="161"/>
      <c r="O10" s="593"/>
      <c r="P10" s="594"/>
      <c r="Q10" s="594"/>
      <c r="R10" s="627" t="str">
        <f>IF(P10=""," ",IF(F10&gt;0,F10/P10,E10/P10))</f>
        <v xml:space="preserve"> </v>
      </c>
    </row>
    <row r="11" spans="2:18" x14ac:dyDescent="0.2">
      <c r="B11" s="162"/>
      <c r="C11" s="163">
        <v>2018</v>
      </c>
      <c r="D11" s="164"/>
      <c r="E11" s="165"/>
      <c r="F11" s="165"/>
      <c r="G11" s="617" t="str">
        <f>IF(D11&gt;0,IF(F11&gt;0,F11/D11,IF(E11&gt;0,E11/D11," "))," ")</f>
        <v xml:space="preserve"> </v>
      </c>
      <c r="H11" s="166"/>
      <c r="I11" s="167"/>
      <c r="J11" s="167"/>
      <c r="K11" s="167"/>
      <c r="L11" s="167"/>
      <c r="M11" s="167"/>
      <c r="N11" s="168"/>
      <c r="O11" s="595"/>
      <c r="P11" s="596"/>
      <c r="Q11" s="596"/>
      <c r="R11" s="628" t="str">
        <f>IF(P11=""," ",IF(F11&gt;0,F11/P11,E11/P11))</f>
        <v xml:space="preserve"> </v>
      </c>
    </row>
    <row r="12" spans="2:18" ht="7.5" customHeight="1" x14ac:dyDescent="0.2">
      <c r="B12" s="815" t="s">
        <v>112</v>
      </c>
      <c r="C12" s="816"/>
      <c r="D12" s="45"/>
      <c r="E12" s="46"/>
      <c r="F12" s="46"/>
      <c r="G12" s="618"/>
      <c r="H12" s="47"/>
      <c r="I12" s="48"/>
      <c r="J12" s="48"/>
      <c r="K12" s="48"/>
      <c r="L12" s="48"/>
      <c r="M12" s="48"/>
      <c r="N12" s="49"/>
      <c r="O12" s="597"/>
      <c r="P12" s="597"/>
      <c r="Q12" s="597"/>
      <c r="R12" s="629"/>
    </row>
    <row r="13" spans="2:18" x14ac:dyDescent="0.2">
      <c r="B13" s="815"/>
      <c r="C13" s="816"/>
      <c r="D13" s="65"/>
      <c r="E13" s="66"/>
      <c r="F13" s="66"/>
      <c r="G13" s="619"/>
      <c r="H13" s="67"/>
      <c r="I13" s="68"/>
      <c r="J13" s="68"/>
      <c r="K13" s="68"/>
      <c r="L13" s="68"/>
      <c r="M13" s="68"/>
      <c r="N13" s="69"/>
      <c r="O13" s="598"/>
      <c r="P13" s="599"/>
      <c r="Q13" s="599"/>
      <c r="R13" s="630"/>
    </row>
    <row r="14" spans="2:18" x14ac:dyDescent="0.2">
      <c r="B14" s="148"/>
      <c r="C14" s="173">
        <f>IF(C$7=""," ",C$7)</f>
        <v>2014</v>
      </c>
      <c r="D14" s="150"/>
      <c r="E14" s="151"/>
      <c r="F14" s="151"/>
      <c r="G14" s="615" t="str">
        <f>IF(D14&gt;0,IF(F14&gt;0,F14/D14,IF(E14&gt;0,E14/D14," "))," ")</f>
        <v xml:space="preserve"> </v>
      </c>
      <c r="H14" s="152"/>
      <c r="I14" s="153"/>
      <c r="J14" s="153"/>
      <c r="K14" s="153"/>
      <c r="L14" s="153"/>
      <c r="M14" s="153"/>
      <c r="N14" s="154"/>
      <c r="O14" s="600" t="str">
        <f>IF(O$7=""," ",O$7)</f>
        <v xml:space="preserve"> </v>
      </c>
      <c r="P14" s="601" t="str">
        <f>IF(P$7=""," ",P$7)</f>
        <v xml:space="preserve"> </v>
      </c>
      <c r="Q14" s="601" t="str">
        <f>IF(Q$7=""," ",Q$7)</f>
        <v xml:space="preserve"> </v>
      </c>
      <c r="R14" s="626" t="str">
        <f>IF(P14&lt;" ",IF(F14&gt;0,F14/P14,E14/P14)," ")</f>
        <v xml:space="preserve"> </v>
      </c>
    </row>
    <row r="15" spans="2:18" x14ac:dyDescent="0.2">
      <c r="B15" s="155"/>
      <c r="C15" s="174">
        <f>IF(C$8=""," ",C$8)</f>
        <v>2015</v>
      </c>
      <c r="D15" s="157"/>
      <c r="E15" s="158"/>
      <c r="F15" s="158"/>
      <c r="G15" s="616" t="str">
        <f>IF(D15&gt;0,IF(F15&gt;0,F15/D15,IF(E15&gt;0,E15/D15," "))," ")</f>
        <v xml:space="preserve"> </v>
      </c>
      <c r="H15" s="159"/>
      <c r="I15" s="160"/>
      <c r="J15" s="160"/>
      <c r="K15" s="160"/>
      <c r="L15" s="160"/>
      <c r="M15" s="160"/>
      <c r="N15" s="161"/>
      <c r="O15" s="602" t="str">
        <f>IF(O$8=""," ",O$8)</f>
        <v xml:space="preserve"> </v>
      </c>
      <c r="P15" s="603" t="str">
        <f>IF(P$8=""," ",P$8)</f>
        <v xml:space="preserve"> </v>
      </c>
      <c r="Q15" s="603" t="str">
        <f>IF(Q$8=""," ",Q$8)</f>
        <v xml:space="preserve"> </v>
      </c>
      <c r="R15" s="627" t="str">
        <f>IF(P15&lt;" ",IF(F15&gt;0,F15/P15,E15/P15)," ")</f>
        <v xml:space="preserve"> </v>
      </c>
    </row>
    <row r="16" spans="2:18" x14ac:dyDescent="0.2">
      <c r="B16" s="155"/>
      <c r="C16" s="174">
        <f>IF(C$9=""," ",C$9)</f>
        <v>2016</v>
      </c>
      <c r="D16" s="157"/>
      <c r="E16" s="158"/>
      <c r="F16" s="158"/>
      <c r="G16" s="616" t="str">
        <f>IF(D16&gt;0,IF(F16&gt;0,F16/D16,IF(E16&gt;0,E16/D16," "))," ")</f>
        <v xml:space="preserve"> </v>
      </c>
      <c r="H16" s="159"/>
      <c r="I16" s="160"/>
      <c r="J16" s="160"/>
      <c r="K16" s="160"/>
      <c r="L16" s="160"/>
      <c r="M16" s="160"/>
      <c r="N16" s="161"/>
      <c r="O16" s="602" t="str">
        <f>IF(O$9=""," ",O$9)</f>
        <v xml:space="preserve"> </v>
      </c>
      <c r="P16" s="603" t="str">
        <f>IF(P$9=""," ",P$9)</f>
        <v xml:space="preserve"> </v>
      </c>
      <c r="Q16" s="603" t="str">
        <f>IF(Q$9=""," ",Q$9)</f>
        <v xml:space="preserve"> </v>
      </c>
      <c r="R16" s="627" t="str">
        <f>IF(P16&lt;" ",IF(F16&gt;0,F16/P16,E16/P16)," ")</f>
        <v xml:space="preserve"> </v>
      </c>
    </row>
    <row r="17" spans="2:18" x14ac:dyDescent="0.2">
      <c r="B17" s="155"/>
      <c r="C17" s="174">
        <f>IF(C$10=""," ",C$10)</f>
        <v>2017</v>
      </c>
      <c r="D17" s="157"/>
      <c r="E17" s="158"/>
      <c r="F17" s="158"/>
      <c r="G17" s="616" t="str">
        <f>IF(D17&gt;0,IF(F17&gt;0,F17/D17,IF(E17&gt;0,E17/D17," "))," ")</f>
        <v xml:space="preserve"> </v>
      </c>
      <c r="H17" s="159"/>
      <c r="I17" s="160"/>
      <c r="J17" s="160"/>
      <c r="K17" s="160"/>
      <c r="L17" s="160"/>
      <c r="M17" s="160"/>
      <c r="N17" s="161"/>
      <c r="O17" s="602" t="str">
        <f>IF(O$10=""," ",O$10)</f>
        <v xml:space="preserve"> </v>
      </c>
      <c r="P17" s="603" t="str">
        <f>IF(P$10=""," ",P$10)</f>
        <v xml:space="preserve"> </v>
      </c>
      <c r="Q17" s="603" t="str">
        <f>IF(Q$10=""," ",Q$10)</f>
        <v xml:space="preserve"> </v>
      </c>
      <c r="R17" s="627" t="str">
        <f>IF(P17&lt;" ",IF(F17&gt;0,F17/P17,E17/P17)," ")</f>
        <v xml:space="preserve"> </v>
      </c>
    </row>
    <row r="18" spans="2:18" x14ac:dyDescent="0.2">
      <c r="B18" s="162"/>
      <c r="C18" s="175">
        <f>IF(C$11=""," ",C$11)</f>
        <v>2018</v>
      </c>
      <c r="D18" s="164"/>
      <c r="E18" s="165"/>
      <c r="F18" s="165"/>
      <c r="G18" s="617" t="str">
        <f>IF(D18&gt;0,IF(F18&gt;0,F18/D18,IF(E18&gt;0,E18/D18," "))," ")</f>
        <v xml:space="preserve"> </v>
      </c>
      <c r="H18" s="166"/>
      <c r="I18" s="167"/>
      <c r="J18" s="167"/>
      <c r="K18" s="167"/>
      <c r="L18" s="167"/>
      <c r="M18" s="167"/>
      <c r="N18" s="168"/>
      <c r="O18" s="604" t="str">
        <f>IF(O$11=""," ",O$11)</f>
        <v xml:space="preserve"> </v>
      </c>
      <c r="P18" s="605" t="str">
        <f>IF(P$11=""," ",P$11)</f>
        <v xml:space="preserve"> </v>
      </c>
      <c r="Q18" s="605" t="str">
        <f>IF(Q$11=""," ",Q$11)</f>
        <v xml:space="preserve"> </v>
      </c>
      <c r="R18" s="628" t="str">
        <f>IF(P18&lt;" ",IF(F18&gt;0,F18/P18,E18/P18)," ")</f>
        <v xml:space="preserve"> </v>
      </c>
    </row>
    <row r="19" spans="2:18" ht="7.5" customHeight="1" x14ac:dyDescent="0.2">
      <c r="B19" s="815" t="s">
        <v>113</v>
      </c>
      <c r="C19" s="816"/>
      <c r="D19" s="45"/>
      <c r="E19" s="46"/>
      <c r="F19" s="46"/>
      <c r="G19" s="618"/>
      <c r="H19" s="47"/>
      <c r="I19" s="48"/>
      <c r="J19" s="48"/>
      <c r="K19" s="48"/>
      <c r="L19" s="48"/>
      <c r="M19" s="48"/>
      <c r="N19" s="49"/>
      <c r="O19" s="597"/>
      <c r="P19" s="597"/>
      <c r="Q19" s="597"/>
      <c r="R19" s="629"/>
    </row>
    <row r="20" spans="2:18" ht="15" customHeight="1" x14ac:dyDescent="0.2">
      <c r="B20" s="815"/>
      <c r="C20" s="816"/>
      <c r="D20" s="65"/>
      <c r="E20" s="66"/>
      <c r="F20" s="66"/>
      <c r="G20" s="619"/>
      <c r="H20" s="67"/>
      <c r="I20" s="68"/>
      <c r="J20" s="68"/>
      <c r="K20" s="68"/>
      <c r="L20" s="68"/>
      <c r="M20" s="68"/>
      <c r="N20" s="69"/>
      <c r="O20" s="599"/>
      <c r="P20" s="599"/>
      <c r="Q20" s="599"/>
      <c r="R20" s="630"/>
    </row>
    <row r="21" spans="2:18" x14ac:dyDescent="0.2">
      <c r="B21" s="148"/>
      <c r="C21" s="173">
        <f>IF(C$7=""," ",C$7)</f>
        <v>2014</v>
      </c>
      <c r="D21" s="150"/>
      <c r="E21" s="151"/>
      <c r="F21" s="151"/>
      <c r="G21" s="615" t="str">
        <f>IF(D21&gt;0,IF(F21&gt;0,F21/D21,IF(E21&gt;0,E21/D21," "))," ")</f>
        <v xml:space="preserve"> </v>
      </c>
      <c r="H21" s="152"/>
      <c r="I21" s="153"/>
      <c r="J21" s="153"/>
      <c r="K21" s="153"/>
      <c r="L21" s="153"/>
      <c r="M21" s="153"/>
      <c r="N21" s="154"/>
      <c r="O21" s="600" t="str">
        <f>IF(O$7=""," ",O$7)</f>
        <v xml:space="preserve"> </v>
      </c>
      <c r="P21" s="601" t="str">
        <f>IF(P$7=""," ",P$7)</f>
        <v xml:space="preserve"> </v>
      </c>
      <c r="Q21" s="601" t="str">
        <f>IF(Q$7=""," ",Q$7)</f>
        <v xml:space="preserve"> </v>
      </c>
      <c r="R21" s="626" t="str">
        <f>IF(P21&lt;" ",IF(F21&gt;0,F21/P21,E21/P21)," ")</f>
        <v xml:space="preserve"> </v>
      </c>
    </row>
    <row r="22" spans="2:18" x14ac:dyDescent="0.2">
      <c r="B22" s="155"/>
      <c r="C22" s="174">
        <f>IF(C$8=""," ",C$8)</f>
        <v>2015</v>
      </c>
      <c r="D22" s="157"/>
      <c r="E22" s="158"/>
      <c r="F22" s="158"/>
      <c r="G22" s="616" t="str">
        <f>IF(D22&gt;0,IF(F22&gt;0,F22/D22,IF(E22&gt;0,E22/D22," "))," ")</f>
        <v xml:space="preserve"> </v>
      </c>
      <c r="H22" s="159"/>
      <c r="I22" s="160"/>
      <c r="J22" s="160"/>
      <c r="K22" s="160"/>
      <c r="L22" s="160"/>
      <c r="M22" s="160"/>
      <c r="N22" s="161"/>
      <c r="O22" s="602" t="str">
        <f>IF(O$8=""," ",O$8)</f>
        <v xml:space="preserve"> </v>
      </c>
      <c r="P22" s="603" t="str">
        <f>IF(P$8=""," ",P$8)</f>
        <v xml:space="preserve"> </v>
      </c>
      <c r="Q22" s="603" t="str">
        <f>IF(Q$8=""," ",Q$8)</f>
        <v xml:space="preserve"> </v>
      </c>
      <c r="R22" s="627" t="str">
        <f>IF(P22&lt;" ",IF(F22&gt;0,F22/P22,E22/P22)," ")</f>
        <v xml:space="preserve"> </v>
      </c>
    </row>
    <row r="23" spans="2:18" x14ac:dyDescent="0.2">
      <c r="B23" s="155"/>
      <c r="C23" s="174">
        <f>IF(C$9=""," ",C$9)</f>
        <v>2016</v>
      </c>
      <c r="D23" s="157"/>
      <c r="E23" s="158"/>
      <c r="F23" s="158"/>
      <c r="G23" s="616" t="str">
        <f>IF(D23&gt;0,IF(F23&gt;0,F23/D23,IF(E23&gt;0,E23/D23," "))," ")</f>
        <v xml:space="preserve"> </v>
      </c>
      <c r="H23" s="159"/>
      <c r="I23" s="160"/>
      <c r="J23" s="160"/>
      <c r="K23" s="160"/>
      <c r="L23" s="160"/>
      <c r="M23" s="160"/>
      <c r="N23" s="161"/>
      <c r="O23" s="602" t="str">
        <f>IF(O$9=""," ",O$9)</f>
        <v xml:space="preserve"> </v>
      </c>
      <c r="P23" s="603" t="str">
        <f>IF(P$9=""," ",P$9)</f>
        <v xml:space="preserve"> </v>
      </c>
      <c r="Q23" s="603" t="str">
        <f>IF(Q$9=""," ",Q$9)</f>
        <v xml:space="preserve"> </v>
      </c>
      <c r="R23" s="627" t="str">
        <f>IF(P23&lt;" ",IF(F23&gt;0,F23/P23,E23/P23)," ")</f>
        <v xml:space="preserve"> </v>
      </c>
    </row>
    <row r="24" spans="2:18" x14ac:dyDescent="0.2">
      <c r="B24" s="155"/>
      <c r="C24" s="174">
        <f>IF(C$10=""," ",C$10)</f>
        <v>2017</v>
      </c>
      <c r="D24" s="157"/>
      <c r="E24" s="158"/>
      <c r="F24" s="158"/>
      <c r="G24" s="616" t="str">
        <f>IF(D24&gt;0,IF(F24&gt;0,F24/D24,IF(E24&gt;0,E24/D24," "))," ")</f>
        <v xml:space="preserve"> </v>
      </c>
      <c r="H24" s="159"/>
      <c r="I24" s="160"/>
      <c r="J24" s="160"/>
      <c r="K24" s="160"/>
      <c r="L24" s="160"/>
      <c r="M24" s="160"/>
      <c r="N24" s="161"/>
      <c r="O24" s="602" t="str">
        <f>IF(O$10=""," ",O$10)</f>
        <v xml:space="preserve"> </v>
      </c>
      <c r="P24" s="603" t="str">
        <f>IF(P$10=""," ",P$10)</f>
        <v xml:space="preserve"> </v>
      </c>
      <c r="Q24" s="603" t="str">
        <f>IF(Q$10=""," ",Q$10)</f>
        <v xml:space="preserve"> </v>
      </c>
      <c r="R24" s="627" t="str">
        <f>IF(P24&lt;" ",IF(F24&gt;0,F24/P24,E24/P24)," ")</f>
        <v xml:space="preserve"> </v>
      </c>
    </row>
    <row r="25" spans="2:18" x14ac:dyDescent="0.2">
      <c r="B25" s="162"/>
      <c r="C25" s="175">
        <f>IF(C$11=""," ",C$11)</f>
        <v>2018</v>
      </c>
      <c r="D25" s="164"/>
      <c r="E25" s="165"/>
      <c r="F25" s="165"/>
      <c r="G25" s="617" t="str">
        <f>IF(D25&gt;0,IF(F25&gt;0,F25/D25,IF(E25&gt;0,E25/D25," "))," ")</f>
        <v xml:space="preserve"> </v>
      </c>
      <c r="H25" s="166"/>
      <c r="I25" s="167"/>
      <c r="J25" s="167"/>
      <c r="K25" s="167"/>
      <c r="L25" s="167"/>
      <c r="M25" s="167"/>
      <c r="N25" s="168"/>
      <c r="O25" s="604" t="str">
        <f>IF(O$11=""," ",O$11)</f>
        <v xml:space="preserve"> </v>
      </c>
      <c r="P25" s="605" t="str">
        <f>IF(P$11=""," ",P$11)</f>
        <v xml:space="preserve"> </v>
      </c>
      <c r="Q25" s="605" t="str">
        <f>IF(Q$11=""," ",Q$11)</f>
        <v xml:space="preserve"> </v>
      </c>
      <c r="R25" s="628" t="str">
        <f>IF(P25&lt;" ",IF(F25&gt;0,F25/P25,E25/P25)," ")</f>
        <v xml:space="preserve"> </v>
      </c>
    </row>
    <row r="26" spans="2:18" ht="7.5" customHeight="1" x14ac:dyDescent="0.2">
      <c r="B26" s="815" t="s">
        <v>114</v>
      </c>
      <c r="C26" s="816"/>
      <c r="D26" s="45"/>
      <c r="E26" s="46"/>
      <c r="F26" s="46"/>
      <c r="G26" s="618"/>
      <c r="H26" s="47"/>
      <c r="I26" s="48"/>
      <c r="J26" s="48"/>
      <c r="K26" s="48"/>
      <c r="L26" s="48"/>
      <c r="M26" s="48"/>
      <c r="N26" s="49"/>
      <c r="O26" s="597"/>
      <c r="P26" s="597"/>
      <c r="Q26" s="597"/>
      <c r="R26" s="629"/>
    </row>
    <row r="27" spans="2:18" ht="15" customHeight="1" x14ac:dyDescent="0.2">
      <c r="B27" s="815"/>
      <c r="C27" s="816"/>
      <c r="D27" s="65"/>
      <c r="E27" s="66"/>
      <c r="F27" s="66"/>
      <c r="G27" s="619"/>
      <c r="H27" s="67"/>
      <c r="I27" s="68"/>
      <c r="J27" s="68"/>
      <c r="K27" s="68"/>
      <c r="L27" s="68"/>
      <c r="M27" s="68"/>
      <c r="N27" s="69"/>
      <c r="O27" s="599"/>
      <c r="P27" s="599"/>
      <c r="Q27" s="599"/>
      <c r="R27" s="630"/>
    </row>
    <row r="28" spans="2:18" x14ac:dyDescent="0.2">
      <c r="B28" s="148"/>
      <c r="C28" s="173">
        <f>IF(C$7=""," ",C$7)</f>
        <v>2014</v>
      </c>
      <c r="D28" s="150"/>
      <c r="E28" s="151"/>
      <c r="F28" s="151"/>
      <c r="G28" s="615" t="str">
        <f>IF(D28&gt;0,IF(F28&gt;0,F28/D28,IF(E28&gt;0,E28/D28," "))," ")</f>
        <v xml:space="preserve"> </v>
      </c>
      <c r="H28" s="152"/>
      <c r="I28" s="153"/>
      <c r="J28" s="153"/>
      <c r="K28" s="153"/>
      <c r="L28" s="153"/>
      <c r="M28" s="153"/>
      <c r="N28" s="154"/>
      <c r="O28" s="600" t="str">
        <f>IF(O$7=""," ",O$7)</f>
        <v xml:space="preserve"> </v>
      </c>
      <c r="P28" s="601" t="str">
        <f>IF(P$7=""," ",P$7)</f>
        <v xml:space="preserve"> </v>
      </c>
      <c r="Q28" s="601" t="str">
        <f>IF(Q$7=""," ",Q$7)</f>
        <v xml:space="preserve"> </v>
      </c>
      <c r="R28" s="626" t="str">
        <f>IF(P28&lt;" ",IF(F28&gt;0,F28/P28,E28/P28)," ")</f>
        <v xml:space="preserve"> </v>
      </c>
    </row>
    <row r="29" spans="2:18" x14ac:dyDescent="0.2">
      <c r="B29" s="155"/>
      <c r="C29" s="174">
        <f>IF(C$8=""," ",C$8)</f>
        <v>2015</v>
      </c>
      <c r="D29" s="157"/>
      <c r="E29" s="158"/>
      <c r="F29" s="158"/>
      <c r="G29" s="616" t="str">
        <f>IF(D29&gt;0,IF(F29&gt;0,F29/D29,IF(E29&gt;0,E29/D29," "))," ")</f>
        <v xml:space="preserve"> </v>
      </c>
      <c r="H29" s="159"/>
      <c r="I29" s="160"/>
      <c r="J29" s="160"/>
      <c r="K29" s="160"/>
      <c r="L29" s="160"/>
      <c r="M29" s="160"/>
      <c r="N29" s="161"/>
      <c r="O29" s="602" t="str">
        <f>IF(O$8=""," ",O$8)</f>
        <v xml:space="preserve"> </v>
      </c>
      <c r="P29" s="603" t="str">
        <f>IF(P$8=""," ",P$8)</f>
        <v xml:space="preserve"> </v>
      </c>
      <c r="Q29" s="603" t="str">
        <f>IF(Q$8=""," ",Q$8)</f>
        <v xml:space="preserve"> </v>
      </c>
      <c r="R29" s="627" t="str">
        <f>IF(P29&lt;" ",IF(F29&gt;0,F29/P29,E29/P29)," ")</f>
        <v xml:space="preserve"> </v>
      </c>
    </row>
    <row r="30" spans="2:18" x14ac:dyDescent="0.2">
      <c r="B30" s="155"/>
      <c r="C30" s="174">
        <f>IF(C$9=""," ",C$9)</f>
        <v>2016</v>
      </c>
      <c r="D30" s="157"/>
      <c r="E30" s="158"/>
      <c r="F30" s="158"/>
      <c r="G30" s="616" t="str">
        <f>IF(D30&gt;0,IF(F30&gt;0,F30/D30,IF(E30&gt;0,E30/D30," "))," ")</f>
        <v xml:space="preserve"> </v>
      </c>
      <c r="H30" s="159"/>
      <c r="I30" s="160"/>
      <c r="J30" s="160"/>
      <c r="K30" s="160"/>
      <c r="L30" s="160"/>
      <c r="M30" s="160"/>
      <c r="N30" s="161"/>
      <c r="O30" s="602" t="str">
        <f>IF(O$9=""," ",O$9)</f>
        <v xml:space="preserve"> </v>
      </c>
      <c r="P30" s="603" t="str">
        <f>IF(P$9=""," ",P$9)</f>
        <v xml:space="preserve"> </v>
      </c>
      <c r="Q30" s="603" t="str">
        <f>IF(Q$9=""," ",Q$9)</f>
        <v xml:space="preserve"> </v>
      </c>
      <c r="R30" s="627" t="str">
        <f>IF(P30&lt;" ",IF(F30&gt;0,F30/P30,E30/P30)," ")</f>
        <v xml:space="preserve"> </v>
      </c>
    </row>
    <row r="31" spans="2:18" x14ac:dyDescent="0.2">
      <c r="B31" s="155"/>
      <c r="C31" s="174">
        <f>IF(C$10=""," ",C$10)</f>
        <v>2017</v>
      </c>
      <c r="D31" s="157"/>
      <c r="E31" s="158"/>
      <c r="F31" s="158"/>
      <c r="G31" s="616" t="str">
        <f>IF(D31&gt;0,IF(F31&gt;0,F31/D31,IF(E31&gt;0,E31/D31," "))," ")</f>
        <v xml:space="preserve"> </v>
      </c>
      <c r="H31" s="159"/>
      <c r="I31" s="160"/>
      <c r="J31" s="160"/>
      <c r="K31" s="160"/>
      <c r="L31" s="160"/>
      <c r="M31" s="160"/>
      <c r="N31" s="161"/>
      <c r="O31" s="602" t="str">
        <f>IF(O$10=""," ",O$10)</f>
        <v xml:space="preserve"> </v>
      </c>
      <c r="P31" s="603" t="str">
        <f>IF(P$10=""," ",P$10)</f>
        <v xml:space="preserve"> </v>
      </c>
      <c r="Q31" s="603" t="str">
        <f>IF(Q$10=""," ",Q$10)</f>
        <v xml:space="preserve"> </v>
      </c>
      <c r="R31" s="627" t="str">
        <f>IF(P31&lt;" ",IF(F31&gt;0,F31/P31,E31/P31)," ")</f>
        <v xml:space="preserve"> </v>
      </c>
    </row>
    <row r="32" spans="2:18" x14ac:dyDescent="0.2">
      <c r="B32" s="162"/>
      <c r="C32" s="175">
        <f>IF(C$11=""," ",C$11)</f>
        <v>2018</v>
      </c>
      <c r="D32" s="164"/>
      <c r="E32" s="165"/>
      <c r="F32" s="165"/>
      <c r="G32" s="617" t="str">
        <f>IF(D32&gt;0,IF(F32&gt;0,F32/D32,IF(E32&gt;0,E32/D32," "))," ")</f>
        <v xml:space="preserve"> </v>
      </c>
      <c r="H32" s="166"/>
      <c r="I32" s="167"/>
      <c r="J32" s="167"/>
      <c r="K32" s="167"/>
      <c r="L32" s="167"/>
      <c r="M32" s="167"/>
      <c r="N32" s="168"/>
      <c r="O32" s="604" t="str">
        <f>IF(O$11=""," ",O$11)</f>
        <v xml:space="preserve"> </v>
      </c>
      <c r="P32" s="605" t="str">
        <f>IF(P$11=""," ",P$11)</f>
        <v xml:space="preserve"> </v>
      </c>
      <c r="Q32" s="605" t="str">
        <f>IF(Q$11=""," ",Q$11)</f>
        <v xml:space="preserve"> </v>
      </c>
      <c r="R32" s="628" t="str">
        <f>IF(P32&lt;" ",IF(F32&gt;0,F32/P32,E32/P32)," ")</f>
        <v xml:space="preserve"> </v>
      </c>
    </row>
    <row r="33" spans="2:18" ht="7.5" customHeight="1" x14ac:dyDescent="0.2">
      <c r="B33" s="815" t="s">
        <v>115</v>
      </c>
      <c r="C33" s="816"/>
      <c r="D33" s="45"/>
      <c r="E33" s="46"/>
      <c r="F33" s="46"/>
      <c r="G33" s="618"/>
      <c r="H33" s="47"/>
      <c r="I33" s="48"/>
      <c r="J33" s="48"/>
      <c r="K33" s="48"/>
      <c r="L33" s="48"/>
      <c r="M33" s="48"/>
      <c r="N33" s="49"/>
      <c r="O33" s="597"/>
      <c r="P33" s="597"/>
      <c r="Q33" s="597"/>
      <c r="R33" s="629"/>
    </row>
    <row r="34" spans="2:18" x14ac:dyDescent="0.2">
      <c r="B34" s="815"/>
      <c r="C34" s="816"/>
      <c r="D34" s="65"/>
      <c r="E34" s="66"/>
      <c r="F34" s="66"/>
      <c r="G34" s="619"/>
      <c r="H34" s="67"/>
      <c r="I34" s="68"/>
      <c r="J34" s="68"/>
      <c r="K34" s="68"/>
      <c r="L34" s="68"/>
      <c r="M34" s="68"/>
      <c r="N34" s="69"/>
      <c r="O34" s="599"/>
      <c r="P34" s="599"/>
      <c r="Q34" s="599"/>
      <c r="R34" s="630"/>
    </row>
    <row r="35" spans="2:18" x14ac:dyDescent="0.2">
      <c r="B35" s="148"/>
      <c r="C35" s="173">
        <f>IF(C$7=""," ",C$7)</f>
        <v>2014</v>
      </c>
      <c r="D35" s="150"/>
      <c r="E35" s="151"/>
      <c r="F35" s="151"/>
      <c r="G35" s="615" t="str">
        <f>IF(D35&gt;0,IF(F35&gt;0,F35/D35,IF(E35&gt;0,E35/D35," "))," ")</f>
        <v xml:space="preserve"> </v>
      </c>
      <c r="H35" s="152"/>
      <c r="I35" s="153"/>
      <c r="J35" s="153"/>
      <c r="K35" s="153"/>
      <c r="L35" s="153"/>
      <c r="M35" s="153"/>
      <c r="N35" s="154"/>
      <c r="O35" s="600" t="str">
        <f>IF(O$7=""," ",O$7)</f>
        <v xml:space="preserve"> </v>
      </c>
      <c r="P35" s="601" t="str">
        <f>IF(P$7=""," ",P$7)</f>
        <v xml:space="preserve"> </v>
      </c>
      <c r="Q35" s="601" t="str">
        <f>IF(Q$7=""," ",Q$7)</f>
        <v xml:space="preserve"> </v>
      </c>
      <c r="R35" s="626" t="str">
        <f>IF(P35&lt;" ",IF(F35&gt;0,F35/P35,E35/P35)," ")</f>
        <v xml:space="preserve"> </v>
      </c>
    </row>
    <row r="36" spans="2:18" x14ac:dyDescent="0.2">
      <c r="B36" s="155"/>
      <c r="C36" s="174">
        <f>IF(C$8=""," ",C$8)</f>
        <v>2015</v>
      </c>
      <c r="D36" s="157"/>
      <c r="E36" s="158"/>
      <c r="F36" s="158"/>
      <c r="G36" s="616" t="str">
        <f>IF(D36&gt;0,IF(F36&gt;0,F36/D36,IF(E36&gt;0,E36/D36," "))," ")</f>
        <v xml:space="preserve"> </v>
      </c>
      <c r="H36" s="159"/>
      <c r="I36" s="160"/>
      <c r="J36" s="160"/>
      <c r="K36" s="160"/>
      <c r="L36" s="160"/>
      <c r="M36" s="160"/>
      <c r="N36" s="161"/>
      <c r="O36" s="602" t="str">
        <f>IF(O$8=""," ",O$8)</f>
        <v xml:space="preserve"> </v>
      </c>
      <c r="P36" s="603" t="str">
        <f>IF(P$8=""," ",P$8)</f>
        <v xml:space="preserve"> </v>
      </c>
      <c r="Q36" s="603" t="str">
        <f>IF(Q$8=""," ",Q$8)</f>
        <v xml:space="preserve"> </v>
      </c>
      <c r="R36" s="627" t="str">
        <f>IF(P36&lt;" ",IF(F36&gt;0,F36/P36,E36/P36)," ")</f>
        <v xml:space="preserve"> </v>
      </c>
    </row>
    <row r="37" spans="2:18" x14ac:dyDescent="0.2">
      <c r="B37" s="155"/>
      <c r="C37" s="174">
        <f>IF(C$9=""," ",C$9)</f>
        <v>2016</v>
      </c>
      <c r="D37" s="157"/>
      <c r="E37" s="158"/>
      <c r="F37" s="158"/>
      <c r="G37" s="616" t="str">
        <f>IF(D37&gt;0,IF(F37&gt;0,F37/D37,IF(E37&gt;0,E37/D37," "))," ")</f>
        <v xml:space="preserve"> </v>
      </c>
      <c r="H37" s="159"/>
      <c r="I37" s="160"/>
      <c r="J37" s="160"/>
      <c r="K37" s="160"/>
      <c r="L37" s="160"/>
      <c r="M37" s="160"/>
      <c r="N37" s="161"/>
      <c r="O37" s="602" t="str">
        <f>IF(O$9=""," ",O$9)</f>
        <v xml:space="preserve"> </v>
      </c>
      <c r="P37" s="603" t="str">
        <f>IF(P$9=""," ",P$9)</f>
        <v xml:space="preserve"> </v>
      </c>
      <c r="Q37" s="603" t="str">
        <f>IF(Q$9=""," ",Q$9)</f>
        <v xml:space="preserve"> </v>
      </c>
      <c r="R37" s="627" t="str">
        <f>IF(P37&lt;" ",IF(F37&gt;0,F37/P37,E37/P37)," ")</f>
        <v xml:space="preserve"> </v>
      </c>
    </row>
    <row r="38" spans="2:18" x14ac:dyDescent="0.2">
      <c r="B38" s="155"/>
      <c r="C38" s="174">
        <f>IF(C$10=""," ",C$10)</f>
        <v>2017</v>
      </c>
      <c r="D38" s="157"/>
      <c r="E38" s="158"/>
      <c r="F38" s="158"/>
      <c r="G38" s="616" t="str">
        <f>IF(D38&gt;0,IF(F38&gt;0,F38/D38,IF(E38&gt;0,E38/D38," "))," ")</f>
        <v xml:space="preserve"> </v>
      </c>
      <c r="H38" s="159"/>
      <c r="I38" s="160"/>
      <c r="J38" s="160"/>
      <c r="K38" s="160"/>
      <c r="L38" s="160"/>
      <c r="M38" s="160"/>
      <c r="N38" s="161"/>
      <c r="O38" s="602" t="str">
        <f>IF(O$10=""," ",O$10)</f>
        <v xml:space="preserve"> </v>
      </c>
      <c r="P38" s="603" t="str">
        <f>IF(P$10=""," ",P$10)</f>
        <v xml:space="preserve"> </v>
      </c>
      <c r="Q38" s="603" t="str">
        <f>IF(Q$10=""," ",Q$10)</f>
        <v xml:space="preserve"> </v>
      </c>
      <c r="R38" s="627" t="str">
        <f>IF(P38&lt;" ",IF(F38&gt;0,F38/P38,E38/P38)," ")</f>
        <v xml:space="preserve"> </v>
      </c>
    </row>
    <row r="39" spans="2:18" x14ac:dyDescent="0.2">
      <c r="B39" s="162"/>
      <c r="C39" s="175">
        <f>IF(C$11=""," ",C$11)</f>
        <v>2018</v>
      </c>
      <c r="D39" s="164"/>
      <c r="E39" s="165"/>
      <c r="F39" s="165"/>
      <c r="G39" s="617" t="str">
        <f>IF(D39&gt;0,IF(F39&gt;0,F39/D39,IF(E39&gt;0,E39/D39," "))," ")</f>
        <v xml:space="preserve"> </v>
      </c>
      <c r="H39" s="166"/>
      <c r="I39" s="167"/>
      <c r="J39" s="167"/>
      <c r="K39" s="167"/>
      <c r="L39" s="167"/>
      <c r="M39" s="167"/>
      <c r="N39" s="168"/>
      <c r="O39" s="604" t="str">
        <f>IF(O$11=""," ",O$11)</f>
        <v xml:space="preserve"> </v>
      </c>
      <c r="P39" s="605" t="str">
        <f>IF(P$11=""," ",P$11)</f>
        <v xml:space="preserve"> </v>
      </c>
      <c r="Q39" s="605" t="str">
        <f>IF(Q$11=""," ",Q$11)</f>
        <v xml:space="preserve"> </v>
      </c>
      <c r="R39" s="628" t="str">
        <f>IF(P39&lt;" ",IF(F39&gt;0,F39/P39,E39/P39)," ")</f>
        <v xml:space="preserve"> </v>
      </c>
    </row>
    <row r="40" spans="2:18" ht="7.5" customHeight="1" thickBot="1" x14ac:dyDescent="0.25">
      <c r="B40" s="51"/>
      <c r="C40" s="52"/>
      <c r="D40" s="52"/>
      <c r="E40" s="52"/>
      <c r="F40" s="52"/>
      <c r="G40" s="620"/>
      <c r="H40" s="53"/>
      <c r="I40" s="52"/>
      <c r="J40" s="52"/>
      <c r="K40" s="52"/>
      <c r="L40" s="52"/>
      <c r="M40" s="52"/>
      <c r="N40" s="54"/>
      <c r="O40" s="606"/>
      <c r="P40" s="606"/>
      <c r="Q40" s="606"/>
      <c r="R40" s="631"/>
    </row>
    <row r="41" spans="2:18" ht="15" customHeight="1" x14ac:dyDescent="0.2">
      <c r="B41" s="819" t="s">
        <v>130</v>
      </c>
      <c r="C41" s="820"/>
      <c r="D41" s="169" t="s">
        <v>119</v>
      </c>
      <c r="E41" s="827" t="s">
        <v>239</v>
      </c>
      <c r="F41" s="827"/>
      <c r="G41" s="621" t="s">
        <v>240</v>
      </c>
      <c r="H41" s="169" t="s">
        <v>108</v>
      </c>
      <c r="I41" s="170" t="s">
        <v>2</v>
      </c>
      <c r="J41" s="170" t="s">
        <v>109</v>
      </c>
      <c r="K41" s="170" t="s">
        <v>110</v>
      </c>
      <c r="L41" s="171" t="s">
        <v>27</v>
      </c>
      <c r="M41" s="171" t="s">
        <v>124</v>
      </c>
      <c r="N41" s="172"/>
      <c r="O41" s="607" t="s">
        <v>122</v>
      </c>
      <c r="P41" s="607" t="s">
        <v>117</v>
      </c>
      <c r="Q41" s="607" t="s">
        <v>118</v>
      </c>
      <c r="R41" s="632" t="s">
        <v>129</v>
      </c>
    </row>
    <row r="42" spans="2:18" x14ac:dyDescent="0.2">
      <c r="B42" s="148"/>
      <c r="C42" s="173">
        <f>IF(C$7=""," ",C$7)</f>
        <v>2014</v>
      </c>
      <c r="D42" s="150"/>
      <c r="E42" s="151"/>
      <c r="F42" s="151"/>
      <c r="G42" s="615" t="str">
        <f>IF(D42&gt;0,IF(F42&gt;0,F42/D42,IF(E42&gt;0,E42/D42," "))," ")</f>
        <v xml:space="preserve"> </v>
      </c>
      <c r="H42" s="152"/>
      <c r="I42" s="153"/>
      <c r="J42" s="153"/>
      <c r="K42" s="153"/>
      <c r="L42" s="153"/>
      <c r="M42" s="153"/>
      <c r="N42" s="154"/>
      <c r="O42" s="600" t="str">
        <f>IF(O$7=""," ",O$7)</f>
        <v xml:space="preserve"> </v>
      </c>
      <c r="P42" s="601" t="str">
        <f>IF(P$7=""," ",P$7)</f>
        <v xml:space="preserve"> </v>
      </c>
      <c r="Q42" s="601" t="str">
        <f>IF(Q$7=""," ",Q$7)</f>
        <v xml:space="preserve"> </v>
      </c>
      <c r="R42" s="626" t="str">
        <f>IF(P42&lt;" ",IF(F42&gt;0,F42/P42,E42/P42)," ")</f>
        <v xml:space="preserve"> </v>
      </c>
    </row>
    <row r="43" spans="2:18" x14ac:dyDescent="0.2">
      <c r="B43" s="155"/>
      <c r="C43" s="174">
        <f>IF(C$8=""," ",C$8)</f>
        <v>2015</v>
      </c>
      <c r="D43" s="157"/>
      <c r="E43" s="158"/>
      <c r="F43" s="158"/>
      <c r="G43" s="616" t="str">
        <f>IF(D43&gt;0,IF(F43&gt;0,F43/D43,IF(E43&gt;0,E43/D43," "))," ")</f>
        <v xml:space="preserve"> </v>
      </c>
      <c r="H43" s="159"/>
      <c r="I43" s="160"/>
      <c r="J43" s="160"/>
      <c r="K43" s="160"/>
      <c r="L43" s="160"/>
      <c r="M43" s="160"/>
      <c r="N43" s="161"/>
      <c r="O43" s="602" t="str">
        <f>IF(O$8=""," ",O$8)</f>
        <v xml:space="preserve"> </v>
      </c>
      <c r="P43" s="603" t="str">
        <f>IF(P$8=""," ",P$8)</f>
        <v xml:space="preserve"> </v>
      </c>
      <c r="Q43" s="603" t="str">
        <f>IF(Q$8=""," ",Q$8)</f>
        <v xml:space="preserve"> </v>
      </c>
      <c r="R43" s="627" t="str">
        <f>IF(P43&lt;" ",IF(F43&gt;0,F43/P43,E43/P43)," ")</f>
        <v xml:space="preserve"> </v>
      </c>
    </row>
    <row r="44" spans="2:18" x14ac:dyDescent="0.2">
      <c r="B44" s="155"/>
      <c r="C44" s="174">
        <f>IF(C$9=""," ",C$9)</f>
        <v>2016</v>
      </c>
      <c r="D44" s="157"/>
      <c r="E44" s="158"/>
      <c r="F44" s="158"/>
      <c r="G44" s="616" t="str">
        <f>IF(D44&gt;0,IF(F44&gt;0,F44/D44,IF(E44&gt;0,E44/D44," "))," ")</f>
        <v xml:space="preserve"> </v>
      </c>
      <c r="H44" s="159"/>
      <c r="I44" s="160"/>
      <c r="J44" s="160"/>
      <c r="K44" s="160"/>
      <c r="L44" s="160"/>
      <c r="M44" s="160"/>
      <c r="N44" s="161"/>
      <c r="O44" s="602" t="str">
        <f>IF(O$9=""," ",O$9)</f>
        <v xml:space="preserve"> </v>
      </c>
      <c r="P44" s="603" t="str">
        <f>IF(P$9=""," ",P$9)</f>
        <v xml:space="preserve"> </v>
      </c>
      <c r="Q44" s="603" t="str">
        <f>IF(Q$9=""," ",Q$9)</f>
        <v xml:space="preserve"> </v>
      </c>
      <c r="R44" s="627" t="str">
        <f>IF(P44&lt;" ",IF(F44&gt;0,F44/P44,E44/P44)," ")</f>
        <v xml:space="preserve"> </v>
      </c>
    </row>
    <row r="45" spans="2:18" x14ac:dyDescent="0.2">
      <c r="B45" s="155"/>
      <c r="C45" s="174">
        <f>IF(C$10=""," ",C$10)</f>
        <v>2017</v>
      </c>
      <c r="D45" s="157"/>
      <c r="E45" s="158"/>
      <c r="F45" s="158"/>
      <c r="G45" s="616" t="str">
        <f>IF(D45&gt;0,IF(F45&gt;0,F45/D45,IF(E45&gt;0,E45/D45," "))," ")</f>
        <v xml:space="preserve"> </v>
      </c>
      <c r="H45" s="159"/>
      <c r="I45" s="160"/>
      <c r="J45" s="160"/>
      <c r="K45" s="160"/>
      <c r="L45" s="160"/>
      <c r="M45" s="160"/>
      <c r="N45" s="161"/>
      <c r="O45" s="602" t="str">
        <f>IF(O$10=""," ",O$10)</f>
        <v xml:space="preserve"> </v>
      </c>
      <c r="P45" s="603" t="str">
        <f>IF(P$10=""," ",P$10)</f>
        <v xml:space="preserve"> </v>
      </c>
      <c r="Q45" s="603" t="str">
        <f>IF(Q$10=""," ",Q$10)</f>
        <v xml:space="preserve"> </v>
      </c>
      <c r="R45" s="627" t="str">
        <f>IF(P45&lt;" ",IF(F45&gt;0,F45/P45,E45/P45)," ")</f>
        <v xml:space="preserve"> </v>
      </c>
    </row>
    <row r="46" spans="2:18" x14ac:dyDescent="0.2">
      <c r="B46" s="162"/>
      <c r="C46" s="175">
        <f>IF(C$11=""," ",C$11)</f>
        <v>2018</v>
      </c>
      <c r="D46" s="164"/>
      <c r="E46" s="165"/>
      <c r="F46" s="165"/>
      <c r="G46" s="617" t="str">
        <f>IF(D46&gt;0,IF(F46&gt;0,F46/D46,IF(E46&gt;0,E46/D46," "))," ")</f>
        <v xml:space="preserve"> </v>
      </c>
      <c r="H46" s="166"/>
      <c r="I46" s="167"/>
      <c r="J46" s="167"/>
      <c r="K46" s="167"/>
      <c r="L46" s="167"/>
      <c r="M46" s="167"/>
      <c r="N46" s="168"/>
      <c r="O46" s="604" t="str">
        <f>IF(O$11=""," ",O$11)</f>
        <v xml:space="preserve"> </v>
      </c>
      <c r="P46" s="605" t="str">
        <f>IF(P$11=""," ",P$11)</f>
        <v xml:space="preserve"> </v>
      </c>
      <c r="Q46" s="605" t="str">
        <f>IF(Q$11=""," ",Q$11)</f>
        <v xml:space="preserve"> </v>
      </c>
      <c r="R46" s="628" t="str">
        <f>IF(P46&lt;" ",IF(F46&gt;0,F46/P46,E46/P46)," ")</f>
        <v xml:space="preserve"> </v>
      </c>
    </row>
    <row r="47" spans="2:18" ht="7.5" customHeight="1" x14ac:dyDescent="0.2">
      <c r="B47" s="817" t="s">
        <v>123</v>
      </c>
      <c r="C47" s="818"/>
      <c r="D47" s="58"/>
      <c r="E47" s="55"/>
      <c r="F47" s="55"/>
      <c r="G47" s="622"/>
      <c r="H47" s="58"/>
      <c r="I47" s="55"/>
      <c r="J47" s="55"/>
      <c r="K47" s="55"/>
      <c r="L47" s="55"/>
      <c r="M47" s="55"/>
      <c r="N47" s="60"/>
      <c r="O47" s="608"/>
      <c r="P47" s="609"/>
      <c r="Q47" s="609"/>
      <c r="R47" s="633"/>
    </row>
    <row r="48" spans="2:18" ht="15" customHeight="1" x14ac:dyDescent="0.2">
      <c r="B48" s="817"/>
      <c r="C48" s="818"/>
      <c r="D48" s="70"/>
      <c r="E48" s="71"/>
      <c r="F48" s="71"/>
      <c r="G48" s="623"/>
      <c r="H48" s="70"/>
      <c r="I48" s="71"/>
      <c r="J48" s="71"/>
      <c r="K48" s="71"/>
      <c r="L48" s="71"/>
      <c r="M48" s="71"/>
      <c r="N48" s="72"/>
      <c r="O48" s="610"/>
      <c r="P48" s="611"/>
      <c r="Q48" s="611"/>
      <c r="R48" s="634"/>
    </row>
    <row r="49" spans="2:18" x14ac:dyDescent="0.2">
      <c r="B49" s="148"/>
      <c r="C49" s="173">
        <f>IF(C$7=""," ",C$7)</f>
        <v>2014</v>
      </c>
      <c r="D49" s="150"/>
      <c r="E49" s="151"/>
      <c r="F49" s="151"/>
      <c r="G49" s="615" t="str">
        <f>IF(D49&gt;0,IF(F49&gt;0,F49/D49,IF(E49&gt;0,E49/D49," "))," ")</f>
        <v xml:space="preserve"> </v>
      </c>
      <c r="H49" s="152"/>
      <c r="I49" s="153"/>
      <c r="J49" s="153"/>
      <c r="K49" s="153"/>
      <c r="L49" s="153"/>
      <c r="M49" s="153"/>
      <c r="N49" s="154"/>
      <c r="O49" s="600" t="str">
        <f>IF(O$7=""," ",O$7)</f>
        <v xml:space="preserve"> </v>
      </c>
      <c r="P49" s="601" t="str">
        <f>IF(P$7=""," ",P$7)</f>
        <v xml:space="preserve"> </v>
      </c>
      <c r="Q49" s="601" t="str">
        <f>IF(Q$7=""," ",Q$7)</f>
        <v xml:space="preserve"> </v>
      </c>
      <c r="R49" s="626" t="str">
        <f>IF(P49&lt;" ",IF(F49&gt;0,F49/P49,E49/P49)," ")</f>
        <v xml:space="preserve"> </v>
      </c>
    </row>
    <row r="50" spans="2:18" x14ac:dyDescent="0.2">
      <c r="B50" s="155"/>
      <c r="C50" s="174">
        <f>IF(C$8=""," ",C$8)</f>
        <v>2015</v>
      </c>
      <c r="D50" s="157"/>
      <c r="E50" s="158"/>
      <c r="F50" s="158"/>
      <c r="G50" s="616" t="str">
        <f>IF(D50&gt;0,IF(F50&gt;0,F50/D50,IF(E50&gt;0,E50/D50," "))," ")</f>
        <v xml:space="preserve"> </v>
      </c>
      <c r="H50" s="159"/>
      <c r="I50" s="160"/>
      <c r="J50" s="160"/>
      <c r="K50" s="160"/>
      <c r="L50" s="160"/>
      <c r="M50" s="160"/>
      <c r="N50" s="161"/>
      <c r="O50" s="602" t="str">
        <f>IF(O$8=""," ",O$8)</f>
        <v xml:space="preserve"> </v>
      </c>
      <c r="P50" s="603" t="str">
        <f>IF(P$8=""," ",P$8)</f>
        <v xml:space="preserve"> </v>
      </c>
      <c r="Q50" s="603" t="str">
        <f>IF(Q$8=""," ",Q$8)</f>
        <v xml:space="preserve"> </v>
      </c>
      <c r="R50" s="627" t="str">
        <f>IF(P50&lt;" ",IF(F50&gt;0,F50/P50,E50/P50)," ")</f>
        <v xml:space="preserve"> </v>
      </c>
    </row>
    <row r="51" spans="2:18" x14ac:dyDescent="0.2">
      <c r="B51" s="155"/>
      <c r="C51" s="174">
        <f>IF(C$9=""," ",C$9)</f>
        <v>2016</v>
      </c>
      <c r="D51" s="157"/>
      <c r="E51" s="158"/>
      <c r="F51" s="158"/>
      <c r="G51" s="616" t="str">
        <f>IF(D51&gt;0,IF(F51&gt;0,F51/D51,IF(E51&gt;0,E51/D51," "))," ")</f>
        <v xml:space="preserve"> </v>
      </c>
      <c r="H51" s="159"/>
      <c r="I51" s="160"/>
      <c r="J51" s="160"/>
      <c r="K51" s="160"/>
      <c r="L51" s="160"/>
      <c r="M51" s="160"/>
      <c r="N51" s="161"/>
      <c r="O51" s="602" t="str">
        <f>IF(O$9=""," ",O$9)</f>
        <v xml:space="preserve"> </v>
      </c>
      <c r="P51" s="603" t="str">
        <f>IF(P$9=""," ",P$9)</f>
        <v xml:space="preserve"> </v>
      </c>
      <c r="Q51" s="603" t="str">
        <f>IF(Q$9=""," ",Q$9)</f>
        <v xml:space="preserve"> </v>
      </c>
      <c r="R51" s="627" t="str">
        <f>IF(P51&lt;" ",IF(F51&gt;0,F51/P51,E51/P51)," ")</f>
        <v xml:space="preserve"> </v>
      </c>
    </row>
    <row r="52" spans="2:18" x14ac:dyDescent="0.2">
      <c r="B52" s="155"/>
      <c r="C52" s="174">
        <f>IF(C$10=""," ",C$10)</f>
        <v>2017</v>
      </c>
      <c r="D52" s="157"/>
      <c r="E52" s="158"/>
      <c r="F52" s="158"/>
      <c r="G52" s="616" t="str">
        <f>IF(D52&gt;0,IF(F52&gt;0,F52/D52,IF(E52&gt;0,E52/D52," "))," ")</f>
        <v xml:space="preserve"> </v>
      </c>
      <c r="H52" s="159"/>
      <c r="I52" s="160"/>
      <c r="J52" s="160"/>
      <c r="K52" s="160"/>
      <c r="L52" s="160"/>
      <c r="M52" s="160"/>
      <c r="N52" s="161"/>
      <c r="O52" s="602" t="str">
        <f>IF(O$10=""," ",O$10)</f>
        <v xml:space="preserve"> </v>
      </c>
      <c r="P52" s="603" t="str">
        <f>IF(P$10=""," ",P$10)</f>
        <v xml:space="preserve"> </v>
      </c>
      <c r="Q52" s="603" t="str">
        <f>IF(Q$10=""," ",Q$10)</f>
        <v xml:space="preserve"> </v>
      </c>
      <c r="R52" s="627" t="str">
        <f>IF(P52&lt;" ",IF(F52&gt;0,F52/P52,E52/P52)," ")</f>
        <v xml:space="preserve"> </v>
      </c>
    </row>
    <row r="53" spans="2:18" x14ac:dyDescent="0.2">
      <c r="B53" s="162"/>
      <c r="C53" s="175">
        <f>IF(C$11=""," ",C$11)</f>
        <v>2018</v>
      </c>
      <c r="D53" s="164"/>
      <c r="E53" s="165"/>
      <c r="F53" s="165"/>
      <c r="G53" s="617" t="str">
        <f>IF(D53&gt;0,IF(F53&gt;0,F53/D53,IF(E53&gt;0,E53/D53," "))," ")</f>
        <v xml:space="preserve"> </v>
      </c>
      <c r="H53" s="166"/>
      <c r="I53" s="167"/>
      <c r="J53" s="167"/>
      <c r="K53" s="167"/>
      <c r="L53" s="167"/>
      <c r="M53" s="167"/>
      <c r="N53" s="168"/>
      <c r="O53" s="604" t="str">
        <f>IF(O$11=""," ",O$11)</f>
        <v xml:space="preserve"> </v>
      </c>
      <c r="P53" s="605" t="str">
        <f>IF(P$11=""," ",P$11)</f>
        <v xml:space="preserve"> </v>
      </c>
      <c r="Q53" s="605" t="str">
        <f>IF(Q$11=""," ",Q$11)</f>
        <v xml:space="preserve"> </v>
      </c>
      <c r="R53" s="628" t="str">
        <f>IF(P53&lt;" ",IF(F53&gt;0,F53/P53,E53/P53)," ")</f>
        <v xml:space="preserve"> </v>
      </c>
    </row>
    <row r="54" spans="2:18" ht="7.5" customHeight="1" x14ac:dyDescent="0.2">
      <c r="B54" s="817" t="s">
        <v>125</v>
      </c>
      <c r="C54" s="818"/>
      <c r="D54" s="58"/>
      <c r="E54" s="55"/>
      <c r="F54" s="55"/>
      <c r="G54" s="622"/>
      <c r="H54" s="58"/>
      <c r="I54" s="55"/>
      <c r="J54" s="55"/>
      <c r="K54" s="55"/>
      <c r="L54" s="55"/>
      <c r="M54" s="55"/>
      <c r="N54" s="60"/>
      <c r="O54" s="608"/>
      <c r="P54" s="609"/>
      <c r="Q54" s="609"/>
      <c r="R54" s="633"/>
    </row>
    <row r="55" spans="2:18" x14ac:dyDescent="0.2">
      <c r="B55" s="817"/>
      <c r="C55" s="818"/>
      <c r="D55" s="70"/>
      <c r="E55" s="71"/>
      <c r="F55" s="71"/>
      <c r="G55" s="623"/>
      <c r="H55" s="70"/>
      <c r="I55" s="71"/>
      <c r="J55" s="71"/>
      <c r="K55" s="71"/>
      <c r="L55" s="71"/>
      <c r="M55" s="71"/>
      <c r="N55" s="72"/>
      <c r="O55" s="610"/>
      <c r="P55" s="611"/>
      <c r="Q55" s="611"/>
      <c r="R55" s="634"/>
    </row>
    <row r="56" spans="2:18" x14ac:dyDescent="0.2">
      <c r="B56" s="148"/>
      <c r="C56" s="173">
        <f>IF(C$7=""," ",C$7)</f>
        <v>2014</v>
      </c>
      <c r="D56" s="150"/>
      <c r="E56" s="151"/>
      <c r="F56" s="151"/>
      <c r="G56" s="615" t="str">
        <f>IF(D56&gt;0,IF(F56&gt;0,F56/D56,IF(E56&gt;0,E56/D56," "))," ")</f>
        <v xml:space="preserve"> </v>
      </c>
      <c r="H56" s="152"/>
      <c r="I56" s="153"/>
      <c r="J56" s="153"/>
      <c r="K56" s="153"/>
      <c r="L56" s="153"/>
      <c r="M56" s="153"/>
      <c r="N56" s="154"/>
      <c r="O56" s="600" t="str">
        <f>IF(O$7=""," ",O$7)</f>
        <v xml:space="preserve"> </v>
      </c>
      <c r="P56" s="601" t="str">
        <f>IF(P$7=""," ",P$7)</f>
        <v xml:space="preserve"> </v>
      </c>
      <c r="Q56" s="601" t="str">
        <f>IF(Q$7=""," ",Q$7)</f>
        <v xml:space="preserve"> </v>
      </c>
      <c r="R56" s="626" t="str">
        <f>IF(P56&lt;" ",IF(F56&gt;0,F56/P56,E56/P56)," ")</f>
        <v xml:space="preserve"> </v>
      </c>
    </row>
    <row r="57" spans="2:18" x14ac:dyDescent="0.2">
      <c r="B57" s="155"/>
      <c r="C57" s="174">
        <f>IF(C$8=""," ",C$8)</f>
        <v>2015</v>
      </c>
      <c r="D57" s="157"/>
      <c r="E57" s="158"/>
      <c r="F57" s="158"/>
      <c r="G57" s="616" t="str">
        <f>IF(D57&gt;0,IF(F57&gt;0,F57/D57,IF(E57&gt;0,E57/D57," "))," ")</f>
        <v xml:space="preserve"> </v>
      </c>
      <c r="H57" s="159"/>
      <c r="I57" s="160"/>
      <c r="J57" s="160"/>
      <c r="K57" s="160"/>
      <c r="L57" s="160"/>
      <c r="M57" s="160"/>
      <c r="N57" s="161"/>
      <c r="O57" s="602" t="str">
        <f>IF(O$8=""," ",O$8)</f>
        <v xml:space="preserve"> </v>
      </c>
      <c r="P57" s="603" t="str">
        <f>IF(P$8=""," ",P$8)</f>
        <v xml:space="preserve"> </v>
      </c>
      <c r="Q57" s="603" t="str">
        <f>IF(Q$8=""," ",Q$8)</f>
        <v xml:space="preserve"> </v>
      </c>
      <c r="R57" s="627" t="str">
        <f>IF(P57&lt;" ",IF(F57&gt;0,F57/P57,E57/P57)," ")</f>
        <v xml:space="preserve"> </v>
      </c>
    </row>
    <row r="58" spans="2:18" x14ac:dyDescent="0.2">
      <c r="B58" s="155"/>
      <c r="C58" s="174">
        <f>IF(C$9=""," ",C$9)</f>
        <v>2016</v>
      </c>
      <c r="D58" s="157"/>
      <c r="E58" s="158"/>
      <c r="F58" s="158"/>
      <c r="G58" s="616" t="str">
        <f>IF(D58&gt;0,IF(F58&gt;0,F58/D58,IF(E58&gt;0,E58/D58," "))," ")</f>
        <v xml:space="preserve"> </v>
      </c>
      <c r="H58" s="159"/>
      <c r="I58" s="160"/>
      <c r="J58" s="160"/>
      <c r="K58" s="160"/>
      <c r="L58" s="160"/>
      <c r="M58" s="160"/>
      <c r="N58" s="161"/>
      <c r="O58" s="602" t="str">
        <f>IF(O$9=""," ",O$9)</f>
        <v xml:space="preserve"> </v>
      </c>
      <c r="P58" s="603" t="str">
        <f>IF(P$9=""," ",P$9)</f>
        <v xml:space="preserve"> </v>
      </c>
      <c r="Q58" s="603" t="str">
        <f>IF(Q$9=""," ",Q$9)</f>
        <v xml:space="preserve"> </v>
      </c>
      <c r="R58" s="627" t="str">
        <f>IF(P58&lt;" ",IF(F58&gt;0,F58/P58,E58/P58)," ")</f>
        <v xml:space="preserve"> </v>
      </c>
    </row>
    <row r="59" spans="2:18" x14ac:dyDescent="0.2">
      <c r="B59" s="155"/>
      <c r="C59" s="174">
        <f>IF(C$10=""," ",C$10)</f>
        <v>2017</v>
      </c>
      <c r="D59" s="157"/>
      <c r="E59" s="158"/>
      <c r="F59" s="158"/>
      <c r="G59" s="616" t="str">
        <f>IF(D59&gt;0,IF(F59&gt;0,F59/D59,IF(E59&gt;0,E59/D59," "))," ")</f>
        <v xml:space="preserve"> </v>
      </c>
      <c r="H59" s="159"/>
      <c r="I59" s="160"/>
      <c r="J59" s="160"/>
      <c r="K59" s="160"/>
      <c r="L59" s="160"/>
      <c r="M59" s="160"/>
      <c r="N59" s="161"/>
      <c r="O59" s="602" t="str">
        <f>IF(O$10=""," ",O$10)</f>
        <v xml:space="preserve"> </v>
      </c>
      <c r="P59" s="603" t="str">
        <f>IF(P$10=""," ",P$10)</f>
        <v xml:space="preserve"> </v>
      </c>
      <c r="Q59" s="603" t="str">
        <f>IF(Q$10=""," ",Q$10)</f>
        <v xml:space="preserve"> </v>
      </c>
      <c r="R59" s="627" t="str">
        <f>IF(P59&lt;" ",IF(F59&gt;0,F59/P59,E59/P59)," ")</f>
        <v xml:space="preserve"> </v>
      </c>
    </row>
    <row r="60" spans="2:18" x14ac:dyDescent="0.2">
      <c r="B60" s="162"/>
      <c r="C60" s="175">
        <f>IF(C$11=""," ",C$11)</f>
        <v>2018</v>
      </c>
      <c r="D60" s="164"/>
      <c r="E60" s="165"/>
      <c r="F60" s="165"/>
      <c r="G60" s="617" t="str">
        <f>IF(D60&gt;0,IF(F60&gt;0,F60/D60,IF(E60&gt;0,E60/D60," "))," ")</f>
        <v xml:space="preserve"> </v>
      </c>
      <c r="H60" s="166"/>
      <c r="I60" s="167"/>
      <c r="J60" s="167"/>
      <c r="K60" s="167"/>
      <c r="L60" s="167"/>
      <c r="M60" s="167"/>
      <c r="N60" s="168"/>
      <c r="O60" s="604" t="str">
        <f>IF(O$11=""," ",O$11)</f>
        <v xml:space="preserve"> </v>
      </c>
      <c r="P60" s="605" t="str">
        <f>IF(P$11=""," ",P$11)</f>
        <v xml:space="preserve"> </v>
      </c>
      <c r="Q60" s="605" t="str">
        <f>IF(Q$11=""," ",Q$11)</f>
        <v xml:space="preserve"> </v>
      </c>
      <c r="R60" s="628" t="str">
        <f>IF(P60&lt;" ",IF(F60&gt;0,F60/P60,E60/P60)," ")</f>
        <v xml:space="preserve"> </v>
      </c>
    </row>
    <row r="61" spans="2:18" ht="7.5" customHeight="1" x14ac:dyDescent="0.2">
      <c r="B61" s="821" t="s">
        <v>126</v>
      </c>
      <c r="C61" s="822"/>
      <c r="D61" s="58"/>
      <c r="E61" s="55"/>
      <c r="F61" s="55"/>
      <c r="G61" s="622"/>
      <c r="H61" s="58"/>
      <c r="I61" s="55"/>
      <c r="J61" s="55"/>
      <c r="K61" s="55"/>
      <c r="L61" s="55"/>
      <c r="M61" s="55"/>
      <c r="N61" s="60"/>
      <c r="O61" s="608"/>
      <c r="P61" s="609"/>
      <c r="Q61" s="609"/>
      <c r="R61" s="633"/>
    </row>
    <row r="62" spans="2:18" x14ac:dyDescent="0.2">
      <c r="B62" s="821"/>
      <c r="C62" s="822"/>
      <c r="D62" s="70"/>
      <c r="E62" s="71"/>
      <c r="F62" s="71"/>
      <c r="G62" s="623"/>
      <c r="H62" s="70"/>
      <c r="I62" s="71"/>
      <c r="J62" s="71"/>
      <c r="K62" s="71"/>
      <c r="L62" s="71"/>
      <c r="M62" s="71"/>
      <c r="N62" s="72"/>
      <c r="O62" s="610"/>
      <c r="P62" s="611"/>
      <c r="Q62" s="611"/>
      <c r="R62" s="634"/>
    </row>
    <row r="63" spans="2:18" x14ac:dyDescent="0.2">
      <c r="B63" s="148"/>
      <c r="C63" s="173">
        <f>IF(C$7=""," ",C$7)</f>
        <v>2014</v>
      </c>
      <c r="D63" s="150"/>
      <c r="E63" s="151"/>
      <c r="F63" s="151"/>
      <c r="G63" s="615" t="str">
        <f>IF(D63&gt;0,IF(F63&gt;0,F63/D63,IF(E63&gt;0,E63/D63," "))," ")</f>
        <v xml:space="preserve"> </v>
      </c>
      <c r="H63" s="152"/>
      <c r="I63" s="153"/>
      <c r="J63" s="153"/>
      <c r="K63" s="153"/>
      <c r="L63" s="153"/>
      <c r="M63" s="153"/>
      <c r="N63" s="154"/>
      <c r="O63" s="600" t="str">
        <f>IF(O$7=""," ",O$7)</f>
        <v xml:space="preserve"> </v>
      </c>
      <c r="P63" s="601" t="str">
        <f>IF(P$7=""," ",P$7)</f>
        <v xml:space="preserve"> </v>
      </c>
      <c r="Q63" s="601" t="str">
        <f>IF(Q$7=""," ",Q$7)</f>
        <v xml:space="preserve"> </v>
      </c>
      <c r="R63" s="626" t="str">
        <f>IF(P63&lt;" ",IF(F63&gt;0,F63/P63,E63/P63)," ")</f>
        <v xml:space="preserve"> </v>
      </c>
    </row>
    <row r="64" spans="2:18" x14ac:dyDescent="0.2">
      <c r="B64" s="155"/>
      <c r="C64" s="174">
        <f>IF(C$8=""," ",C$8)</f>
        <v>2015</v>
      </c>
      <c r="D64" s="157"/>
      <c r="E64" s="158"/>
      <c r="F64" s="158"/>
      <c r="G64" s="616" t="str">
        <f>IF(D64&gt;0,IF(F64&gt;0,F64/D64,IF(E64&gt;0,E64/D64," "))," ")</f>
        <v xml:space="preserve"> </v>
      </c>
      <c r="H64" s="159"/>
      <c r="I64" s="160"/>
      <c r="J64" s="160"/>
      <c r="K64" s="160"/>
      <c r="L64" s="160"/>
      <c r="M64" s="160"/>
      <c r="N64" s="161"/>
      <c r="O64" s="602" t="str">
        <f>IF(O$8=""," ",O$8)</f>
        <v xml:space="preserve"> </v>
      </c>
      <c r="P64" s="603" t="str">
        <f>IF(P$8=""," ",P$8)</f>
        <v xml:space="preserve"> </v>
      </c>
      <c r="Q64" s="603" t="str">
        <f>IF(Q$8=""," ",Q$8)</f>
        <v xml:space="preserve"> </v>
      </c>
      <c r="R64" s="627" t="str">
        <f>IF(P64&lt;" ",IF(F64&gt;0,F64/P64,E64/P64)," ")</f>
        <v xml:space="preserve"> </v>
      </c>
    </row>
    <row r="65" spans="2:18" x14ac:dyDescent="0.2">
      <c r="B65" s="155"/>
      <c r="C65" s="174">
        <f>IF(C$9=""," ",C$9)</f>
        <v>2016</v>
      </c>
      <c r="D65" s="157"/>
      <c r="E65" s="158"/>
      <c r="F65" s="158"/>
      <c r="G65" s="616" t="str">
        <f>IF(D65&gt;0,IF(F65&gt;0,F65/D65,IF(E65&gt;0,E65/D65," "))," ")</f>
        <v xml:space="preserve"> </v>
      </c>
      <c r="H65" s="159"/>
      <c r="I65" s="160"/>
      <c r="J65" s="160"/>
      <c r="K65" s="160"/>
      <c r="L65" s="160"/>
      <c r="M65" s="160"/>
      <c r="N65" s="161"/>
      <c r="O65" s="602" t="str">
        <f>IF(O$9=""," ",O$9)</f>
        <v xml:space="preserve"> </v>
      </c>
      <c r="P65" s="603" t="str">
        <f>IF(P$9=""," ",P$9)</f>
        <v xml:space="preserve"> </v>
      </c>
      <c r="Q65" s="603" t="str">
        <f>IF(Q$9=""," ",Q$9)</f>
        <v xml:space="preserve"> </v>
      </c>
      <c r="R65" s="627" t="str">
        <f>IF(P65&lt;" ",IF(F65&gt;0,F65/P65,E65/P65)," ")</f>
        <v xml:space="preserve"> </v>
      </c>
    </row>
    <row r="66" spans="2:18" x14ac:dyDescent="0.2">
      <c r="B66" s="155"/>
      <c r="C66" s="174">
        <f>IF(C$10=""," ",C$10)</f>
        <v>2017</v>
      </c>
      <c r="D66" s="157"/>
      <c r="E66" s="158"/>
      <c r="F66" s="158"/>
      <c r="G66" s="616" t="str">
        <f>IF(D66&gt;0,IF(F66&gt;0,F66/D66,IF(E66&gt;0,E66/D66," "))," ")</f>
        <v xml:space="preserve"> </v>
      </c>
      <c r="H66" s="159"/>
      <c r="I66" s="160"/>
      <c r="J66" s="160"/>
      <c r="K66" s="160"/>
      <c r="L66" s="160"/>
      <c r="M66" s="160"/>
      <c r="N66" s="161"/>
      <c r="O66" s="602" t="str">
        <f>IF(O$10=""," ",O$10)</f>
        <v xml:space="preserve"> </v>
      </c>
      <c r="P66" s="603" t="str">
        <f>IF(P$10=""," ",P$10)</f>
        <v xml:space="preserve"> </v>
      </c>
      <c r="Q66" s="603" t="str">
        <f>IF(Q$10=""," ",Q$10)</f>
        <v xml:space="preserve"> </v>
      </c>
      <c r="R66" s="627" t="str">
        <f>IF(P66&lt;" ",IF(F66&gt;0,F66/P66,E66/P66)," ")</f>
        <v xml:space="preserve"> </v>
      </c>
    </row>
    <row r="67" spans="2:18" x14ac:dyDescent="0.2">
      <c r="B67" s="162"/>
      <c r="C67" s="175">
        <f>IF(C$11=""," ",C$11)</f>
        <v>2018</v>
      </c>
      <c r="D67" s="164"/>
      <c r="E67" s="165"/>
      <c r="F67" s="165"/>
      <c r="G67" s="617" t="str">
        <f>IF(D67&gt;0,IF(F67&gt;0,F67/D67,IF(E67&gt;0,E67/D67," "))," ")</f>
        <v xml:space="preserve"> </v>
      </c>
      <c r="H67" s="166"/>
      <c r="I67" s="167"/>
      <c r="J67" s="167"/>
      <c r="K67" s="167"/>
      <c r="L67" s="167"/>
      <c r="M67" s="167"/>
      <c r="N67" s="168"/>
      <c r="O67" s="604" t="str">
        <f>IF(O$11=""," ",O$11)</f>
        <v xml:space="preserve"> </v>
      </c>
      <c r="P67" s="605" t="str">
        <f>IF(P$11=""," ",P$11)</f>
        <v xml:space="preserve"> </v>
      </c>
      <c r="Q67" s="605" t="str">
        <f>IF(Q$11=""," ",Q$11)</f>
        <v xml:space="preserve"> </v>
      </c>
      <c r="R67" s="628" t="str">
        <f>IF(P67&lt;" ",IF(F67&gt;0,F67/P67,E67/P67)," ")</f>
        <v xml:space="preserve"> </v>
      </c>
    </row>
    <row r="68" spans="2:18" ht="7.5" customHeight="1" x14ac:dyDescent="0.2">
      <c r="B68" s="813" t="s">
        <v>127</v>
      </c>
      <c r="C68" s="814"/>
      <c r="D68" s="58"/>
      <c r="E68" s="55"/>
      <c r="F68" s="55"/>
      <c r="G68" s="622"/>
      <c r="H68" s="58"/>
      <c r="I68" s="55"/>
      <c r="J68" s="55"/>
      <c r="K68" s="55"/>
      <c r="L68" s="55"/>
      <c r="M68" s="55"/>
      <c r="N68" s="60"/>
      <c r="O68" s="608"/>
      <c r="P68" s="609"/>
      <c r="Q68" s="609"/>
      <c r="R68" s="633"/>
    </row>
    <row r="69" spans="2:18" x14ac:dyDescent="0.2">
      <c r="B69" s="813"/>
      <c r="C69" s="814"/>
      <c r="D69" s="70"/>
      <c r="E69" s="71"/>
      <c r="F69" s="71"/>
      <c r="G69" s="623"/>
      <c r="H69" s="70"/>
      <c r="I69" s="71"/>
      <c r="J69" s="71"/>
      <c r="K69" s="71"/>
      <c r="L69" s="71"/>
      <c r="M69" s="71"/>
      <c r="N69" s="72"/>
      <c r="O69" s="610"/>
      <c r="P69" s="611"/>
      <c r="Q69" s="611"/>
      <c r="R69" s="634"/>
    </row>
    <row r="70" spans="2:18" x14ac:dyDescent="0.2">
      <c r="B70" s="148"/>
      <c r="C70" s="173">
        <f>IF(C$7=""," ",C$7)</f>
        <v>2014</v>
      </c>
      <c r="D70" s="150"/>
      <c r="E70" s="151"/>
      <c r="F70" s="151"/>
      <c r="G70" s="615" t="str">
        <f>IF(D70&gt;0,IF(F70&gt;0,F70/D70,IF(E70&gt;0,E70/D70," "))," ")</f>
        <v xml:space="preserve"> </v>
      </c>
      <c r="H70" s="152"/>
      <c r="I70" s="153"/>
      <c r="J70" s="153"/>
      <c r="K70" s="153"/>
      <c r="L70" s="153"/>
      <c r="M70" s="153"/>
      <c r="N70" s="154"/>
      <c r="O70" s="600" t="str">
        <f>IF(O$7=""," ",O$7)</f>
        <v xml:space="preserve"> </v>
      </c>
      <c r="P70" s="601" t="str">
        <f>IF(P$7=""," ",P$7)</f>
        <v xml:space="preserve"> </v>
      </c>
      <c r="Q70" s="601" t="str">
        <f>IF(Q$7=""," ",Q$7)</f>
        <v xml:space="preserve"> </v>
      </c>
      <c r="R70" s="626" t="str">
        <f>IF(P70&lt;" ",IF(F70&gt;0,F70/P70,E70/P70)," ")</f>
        <v xml:space="preserve"> </v>
      </c>
    </row>
    <row r="71" spans="2:18" x14ac:dyDescent="0.2">
      <c r="B71" s="155"/>
      <c r="C71" s="174">
        <f>IF(C$8=""," ",C$8)</f>
        <v>2015</v>
      </c>
      <c r="D71" s="157"/>
      <c r="E71" s="158"/>
      <c r="F71" s="158"/>
      <c r="G71" s="616" t="str">
        <f>IF(D71&gt;0,IF(F71&gt;0,F71/D71,IF(E71&gt;0,E71/D71," "))," ")</f>
        <v xml:space="preserve"> </v>
      </c>
      <c r="H71" s="159"/>
      <c r="I71" s="160"/>
      <c r="J71" s="160"/>
      <c r="K71" s="160"/>
      <c r="L71" s="160"/>
      <c r="M71" s="160"/>
      <c r="N71" s="161"/>
      <c r="O71" s="602" t="str">
        <f>IF(O$8=""," ",O$8)</f>
        <v xml:space="preserve"> </v>
      </c>
      <c r="P71" s="603" t="str">
        <f>IF(P$8=""," ",P$8)</f>
        <v xml:space="preserve"> </v>
      </c>
      <c r="Q71" s="603" t="str">
        <f>IF(Q$8=""," ",Q$8)</f>
        <v xml:space="preserve"> </v>
      </c>
      <c r="R71" s="627" t="str">
        <f>IF(P71&lt;" ",IF(F71&gt;0,F71/P71,E71/P71)," ")</f>
        <v xml:space="preserve"> </v>
      </c>
    </row>
    <row r="72" spans="2:18" x14ac:dyDescent="0.2">
      <c r="B72" s="155"/>
      <c r="C72" s="174">
        <f>IF(C$9=""," ",C$9)</f>
        <v>2016</v>
      </c>
      <c r="D72" s="157"/>
      <c r="E72" s="158"/>
      <c r="F72" s="158"/>
      <c r="G72" s="616" t="str">
        <f>IF(D72&gt;0,IF(F72&gt;0,F72/D72,IF(E72&gt;0,E72/D72," "))," ")</f>
        <v xml:space="preserve"> </v>
      </c>
      <c r="H72" s="159"/>
      <c r="I72" s="160"/>
      <c r="J72" s="160"/>
      <c r="K72" s="160"/>
      <c r="L72" s="160"/>
      <c r="M72" s="160"/>
      <c r="N72" s="161"/>
      <c r="O72" s="602" t="str">
        <f>IF(O$9=""," ",O$9)</f>
        <v xml:space="preserve"> </v>
      </c>
      <c r="P72" s="603" t="str">
        <f>IF(P$9=""," ",P$9)</f>
        <v xml:space="preserve"> </v>
      </c>
      <c r="Q72" s="603" t="str">
        <f>IF(Q$9=""," ",Q$9)</f>
        <v xml:space="preserve"> </v>
      </c>
      <c r="R72" s="627" t="str">
        <f>IF(P72&lt;" ",IF(F72&gt;0,F72/P72,E72/P72)," ")</f>
        <v xml:space="preserve"> </v>
      </c>
    </row>
    <row r="73" spans="2:18" x14ac:dyDescent="0.2">
      <c r="B73" s="155"/>
      <c r="C73" s="174">
        <f>IF(C$10=""," ",C$10)</f>
        <v>2017</v>
      </c>
      <c r="D73" s="157"/>
      <c r="E73" s="158"/>
      <c r="F73" s="158"/>
      <c r="G73" s="616" t="str">
        <f>IF(D73&gt;0,IF(F73&gt;0,F73/D73,IF(E73&gt;0,E73/D73," "))," ")</f>
        <v xml:space="preserve"> </v>
      </c>
      <c r="H73" s="159"/>
      <c r="I73" s="160"/>
      <c r="J73" s="160"/>
      <c r="K73" s="160"/>
      <c r="L73" s="160"/>
      <c r="M73" s="160"/>
      <c r="N73" s="161"/>
      <c r="O73" s="602" t="str">
        <f>IF(O$10=""," ",O$10)</f>
        <v xml:space="preserve"> </v>
      </c>
      <c r="P73" s="603" t="str">
        <f>IF(P$10=""," ",P$10)</f>
        <v xml:space="preserve"> </v>
      </c>
      <c r="Q73" s="603" t="str">
        <f>IF(Q$10=""," ",Q$10)</f>
        <v xml:space="preserve"> </v>
      </c>
      <c r="R73" s="627" t="str">
        <f>IF(P73&lt;" ",IF(F73&gt;0,F73/P73,E73/P73)," ")</f>
        <v xml:space="preserve"> </v>
      </c>
    </row>
    <row r="74" spans="2:18" x14ac:dyDescent="0.2">
      <c r="B74" s="162"/>
      <c r="C74" s="175">
        <f>IF(C$11=""," ",C$11)</f>
        <v>2018</v>
      </c>
      <c r="D74" s="164"/>
      <c r="E74" s="165"/>
      <c r="F74" s="165"/>
      <c r="G74" s="617" t="str">
        <f>IF(D74&gt;0,IF(F74&gt;0,F74/D74,IF(E74&gt;0,E74/D74," "))," ")</f>
        <v xml:space="preserve"> </v>
      </c>
      <c r="H74" s="166"/>
      <c r="I74" s="167"/>
      <c r="J74" s="167"/>
      <c r="K74" s="167"/>
      <c r="L74" s="167"/>
      <c r="M74" s="167"/>
      <c r="N74" s="168"/>
      <c r="O74" s="604" t="str">
        <f>IF(O$11=""," ",O$11)</f>
        <v xml:space="preserve"> </v>
      </c>
      <c r="P74" s="605" t="str">
        <f>IF(P$11=""," ",P$11)</f>
        <v xml:space="preserve"> </v>
      </c>
      <c r="Q74" s="605" t="str">
        <f>IF(Q$11=""," ",Q$11)</f>
        <v xml:space="preserve"> </v>
      </c>
      <c r="R74" s="628" t="str">
        <f>IF(P74&lt;" ",IF(F74&gt;0,F74/P74,E74/P74)," ")</f>
        <v xml:space="preserve"> </v>
      </c>
    </row>
    <row r="75" spans="2:18" ht="7.5" customHeight="1" thickBot="1" x14ac:dyDescent="0.25">
      <c r="B75" s="56"/>
      <c r="C75" s="57"/>
      <c r="D75" s="59"/>
      <c r="E75" s="57"/>
      <c r="F75" s="57"/>
      <c r="G75" s="624"/>
      <c r="H75" s="59"/>
      <c r="I75" s="57"/>
      <c r="J75" s="57"/>
      <c r="K75" s="57"/>
      <c r="L75" s="57"/>
      <c r="M75" s="57"/>
      <c r="N75" s="61"/>
      <c r="O75" s="57"/>
      <c r="P75" s="57"/>
      <c r="Q75" s="57"/>
      <c r="R75" s="635"/>
    </row>
  </sheetData>
  <sheetProtection sheet="1" objects="1" scenarios="1"/>
  <mergeCells count="19">
    <mergeCell ref="O5:R5"/>
    <mergeCell ref="H5:N5"/>
    <mergeCell ref="H3:I3"/>
    <mergeCell ref="D2:F3"/>
    <mergeCell ref="B68:C69"/>
    <mergeCell ref="H2:N2"/>
    <mergeCell ref="B33:C34"/>
    <mergeCell ref="B47:C48"/>
    <mergeCell ref="B41:C41"/>
    <mergeCell ref="B54:C55"/>
    <mergeCell ref="B61:C62"/>
    <mergeCell ref="B12:C13"/>
    <mergeCell ref="B6:C6"/>
    <mergeCell ref="B19:C20"/>
    <mergeCell ref="B26:C27"/>
    <mergeCell ref="D5:F5"/>
    <mergeCell ref="E6:F6"/>
    <mergeCell ref="E41:F41"/>
    <mergeCell ref="J3:N3"/>
  </mergeCells>
  <pageMargins left="0.51181102362204722" right="0.51181102362204722" top="0.43307086614173229" bottom="0.6692913385826772" header="0.31496062992125984" footer="0.31496062992125984"/>
  <pageSetup paperSize="9" orientation="landscape" r:id="rId1"/>
  <headerFooter>
    <oddFooter>&amp;L&amp;8&amp;Z&amp;F&amp;C&amp;"Arial,Fed"&amp;K00-046
SAGRO &amp;K06-048Kvæg&amp;K00-046
Individuel tilpasning - Målrettet opfølgning&amp;R&amp;8Udskrevet d.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Revisionsdato xmlns="5aa14257-579e-4a1f-bbbb-3c8dd7393476">2014-03-21T07:58:00+00:00</Revisionsdato>
    <PublishingRollupImage xmlns="http://schemas.microsoft.com/sharepoint/v3" xsi:nil="true"/>
    <ArticleStartDate xmlns="http://schemas.microsoft.com/sharepoint/v3">2018-06-24T22:00:00+00:00</ArticleStartDate>
    <Noegleord xmlns="5aa14257-579e-4a1f-bbbb-3c8dd7393476" xsi:nil="true"/>
    <PublishingContactEmail xmlns="http://schemas.microsoft.com/sharepoint/v3" xsi:nil="true"/>
    <DynamicPublishingContent1 xmlns="http://schemas.microsoft.com/sharepoint/v3" xsi:nil="true"/>
    <Forfattere xmlns="5aa14257-579e-4a1f-bbbb-3c8dd7393476">
      <UserInfo>
        <DisplayName/>
        <AccountId xsi:nil="true"/>
        <AccountType/>
      </UserInfo>
    </Forfattere>
    <PublishingPageImage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IsHiddenFromRollup xmlns="3f9812e8-f9bc-41f9-81fe-376cdc75b746">0</IsHiddenFromRollup>
    <PublishingStartDate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_dlc_DocId xmlns="303eeafb-7dff-46db-9396-e9c651f530ea">LBINFO-869-15935</_dlc_DocId>
    <DynamicPublishingContent4 xmlns="http://schemas.microsoft.com/sharepoint/v3" xsi:nil="true"/>
    <Listekode xmlns="5aa14257-579e-4a1f-bbbb-3c8dd7393476" xsi:nil="true"/>
    <EnclosureFor xmlns="3f9812e8-f9bc-41f9-81fe-376cdc75b746">
      <Url xsi:nil="true"/>
      <Description xsi:nil="true"/>
    </EnclosureFor>
    <HeaderStyleDefinitions xmlns="http://schemas.microsoft.com/sharepoint/v3" xsi:nil="true"/>
    <Ansvarligafdeling xmlns="3f9812e8-f9bc-41f9-81fe-376cdc75b746" xsi:nil="true"/>
    <Informationsserie xmlns="5aa14257-579e-4a1f-bbbb-3c8dd7393476" xsi:nil="true"/>
    <Audience xmlns="http://schemas.microsoft.com/sharepoint/v3" xsi:nil="true"/>
    <PublishingImageCaption xmlns="http://schemas.microsoft.com/sharepoint/v3" xsi:nil="true"/>
    <DynamicPublishingContent2 xmlns="http://schemas.microsoft.com/sharepoint/v3" xsi:nil="true"/>
    <NetSkabelonValue xmlns="3f9812e8-f9bc-41f9-81fe-376cdc75b746" xsi:nil="true"/>
    <GammelURL xmlns="3f9812e8-f9bc-41f9-81fe-376cdc75b746" xsi:nil="true"/>
    <Arkiveringsdato xmlns="1fc47be7-e242-49d7-8745-326dae84948d">2023-03-20T23:00:00+00:00</Arkiveringsdato>
    <Ingen_x0020_besked_x0020_ved_x0020_arkivering xmlns="3f9812e8-f9bc-41f9-81fe-376cdc75b746">false</Ingen_x0020_besked_x0020_ved_x0020_arkivering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Rettighedsgruppe xmlns="3f9812e8-f9bc-41f9-81fe-376cdc75b746">2</Rettighedsgruppe>
    <PublishingContactName xmlns="http://schemas.microsoft.com/sharepoint/v3" xsi:nil="true"/>
    <Afsender xmlns="3f9812e8-f9bc-41f9-81fe-376cdc75b746">2</Afsender>
    <Comments xmlns="http://schemas.microsoft.com/sharepoint/v3"> Skema-maalsaetning-og-handlingsplaner-01</Comments>
    <Nummer xmlns="5aa14257-579e-4a1f-bbbb-3c8dd7393476" xsi:nil="true"/>
    <_dlc_DocIdUrl xmlns="303eeafb-7dff-46db-9396-e9c651f530ea">
      <Url>https://www.landbrugsinfo.dk/Kvaeg/Foder/Grovfoder/_layouts/DocIdRedir.aspx?ID=LBINFO-869-15935</Url>
      <Description>LBINFO-869-15935</Description>
    </_dlc_DocIdUrl>
    <PublishingPageContent xmlns="http://schemas.microsoft.com/sharepoint/v3" xsi:nil="true"/>
    <HideInRollups xmlns="3f9812e8-f9bc-41f9-81fe-376cdc75b746">false</HideInRollups>
    <DynamicPublishingContent3 xmlns="http://schemas.microsoft.com/sharepoint/v3" xsi:nil="true"/>
    <Projekter xmlns="3f9812e8-f9bc-41f9-81fe-376cdc75b746" xsi:nil="true"/>
    <Sorteringsorden xmlns="5aa14257-579e-4a1f-bbbb-3c8dd7393476" xsi:nil="true"/>
    <Bekraeftelsesdato xmlns="5aa14257-579e-4a1f-bbbb-3c8dd7393476">2014-03-21T07:58:00+00:00</Bekraeftelsesdato>
    <ArticleByLine xmlns="http://schemas.microsoft.com/sharepoint/v3" xsi:nil="true"/>
    <DynamicPublishingContent11 xmlns="http://schemas.microsoft.com/sharepoint/v3" xsi:nil="true"/>
    <DynamicPublishingContent14 xmlns="http://schemas.microsoft.com/sharepoint/v3" xsi:nil="true"/>
    <DynamicPublishingContent12 xmlns="http://schemas.microsoft.com/sharepoint/v3" xsi:nil="true"/>
    <Skribenter xmlns="5aa14257-579e-4a1f-bbbb-3c8dd7393476">
      <UserInfo>
        <DisplayName/>
        <AccountId xsi:nil="true"/>
        <AccountType/>
      </UserInfo>
    </Skribenter>
    <DynamicPublishingContent7 xmlns="http://schemas.microsoft.com/sharepoint/v3" xsi:nil="true"/>
    <DynamicPublishingContent6 xmlns="http://schemas.microsoft.com/sharepoint/v3" xsi:nil="true"/>
    <DynamicPublishingContent13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DynamicPublishingContent8 xmlns="http://schemas.microsoft.com/sharepoint/v3" xsi:nil="true"/>
    <TaxCatchAll xmlns="303eeafb-7dff-46db-9396-e9c651f530ea"/>
    <PermalinkID xmlns="b3d588c0-7973-4e94-9268-ac25c5a8e9a5">411517f5-a7aa-4821-b0e6-05ea596b6de2</PermalinkID>
    <WebInfoMultiSelect xmlns="b3d588c0-7973-4e94-9268-ac25c5a8e9a5" xsi:nil="true"/>
    <WebInfoSubjects xmlns="b3d588c0-7973-4e94-9268-ac25c5a8e9a5">18;#Kvæg;#14;#Planteavl</WebInfoSubjects>
    <HitCount xmlns="b3d588c0-7973-4e94-9268-ac25c5a8e9a5">0</HitCount>
    <Bevillingsgivere xmlns="b3d588c0-7973-4e94-9268-ac25c5a8e9a5" xsi:nil="true"/>
    <TaksonomiTaxHTField0 xmlns="b3d588c0-7973-4e94-9268-ac25c5a8e9a5">
      <Terms xmlns="http://schemas.microsoft.com/office/infopath/2007/PartnerControls"/>
    </TaksonomiTaxHTField0>
    <FinanceYear xmlns="b3d588c0-7973-4e94-9268-ac25c5a8e9a5" xsi:nil="true"/>
    <Afrapportering xmlns="b3d588c0-7973-4e94-9268-ac25c5a8e9a5" xsi:nil="true"/>
    <WebInfoLawCodes xmlns="b3d588c0-7973-4e94-9268-ac25c5a8e9a5" xsi:nil="true"/>
    <ProjectID xmlns="b3d588c0-7973-4e94-9268-ac25c5a8e9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andbrugsinfo Artikelside" ma:contentTypeID="0x010100C568DB52D9D0A14D9B2FDCC96666E9F2007948130EC3DB064584E219954237AF3900242457EFB8B24247815D688C526CD44D00C26A9DBCB02B5C4DA1F017B836C045C00060750ADE2E6249BABB5C6118FC133DE800B6E1A9893ABA4670B08C14B9C53A30D30046762DF7D945A64DA1090C1E7BEAAD3A" ma:contentTypeVersion="97" ma:contentTypeDescription="Den primære contenttype der anvendes på Landbrugsinfo" ma:contentTypeScope="" ma:versionID="b7318d603036f3f6bce25cfd375bdf3e">
  <xsd:schema xmlns:xsd="http://www.w3.org/2001/XMLSchema" xmlns:xs="http://www.w3.org/2001/XMLSchema" xmlns:p="http://schemas.microsoft.com/office/2006/metadata/properties" xmlns:ns1="http://schemas.microsoft.com/sharepoint/v3" xmlns:ns2="3f9812e8-f9bc-41f9-81fe-376cdc75b746" xmlns:ns3="5aa14257-579e-4a1f-bbbb-3c8dd7393476" xmlns:ns4="1fc47be7-e242-49d7-8745-326dae84948d" xmlns:ns5="b3d588c0-7973-4e94-9268-ac25c5a8e9a5" xmlns:ns6="303eeafb-7dff-46db-9396-e9c651f530ea" targetNamespace="http://schemas.microsoft.com/office/2006/metadata/properties" ma:root="true" ma:fieldsID="2d142e292a42403cdc509b4978be14c5" ns1:_="" ns2:_="" ns3:_="" ns4:_="" ns5:_="" ns6:_="">
    <xsd:import namespace="http://schemas.microsoft.com/sharepoint/v3"/>
    <xsd:import namespace="3f9812e8-f9bc-41f9-81fe-376cdc75b746"/>
    <xsd:import namespace="5aa14257-579e-4a1f-bbbb-3c8dd7393476"/>
    <xsd:import namespace="1fc47be7-e242-49d7-8745-326dae84948d"/>
    <xsd:import namespace="b3d588c0-7973-4e94-9268-ac25c5a8e9a5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4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5:WebInfoSubjects" minOccurs="0"/>
                <xsd:element ref="ns5:HitCount" minOccurs="0"/>
                <xsd:element ref="ns5:PermalinkID" minOccurs="0"/>
                <xsd:element ref="ns5:WebInfoMultiSelect" minOccurs="0"/>
                <xsd:element ref="ns6:_dlc_DocId" minOccurs="0"/>
                <xsd:element ref="ns6:_dlc_DocIdUrl" minOccurs="0"/>
                <xsd:element ref="ns6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5:TaksonomiTaxHTField0" minOccurs="0"/>
                <xsd:element ref="ns6:TaxCatchAll" minOccurs="0"/>
                <xsd:element ref="ns6:TaxCatchAllLabel" minOccurs="0"/>
                <xsd:element ref="ns5:Bevillingsgivere" minOccurs="0"/>
                <xsd:element ref="ns5:FinanceYear" minOccurs="0"/>
                <xsd:element ref="ns5:WebInfoLawCodes" minOccurs="0"/>
                <xsd:element ref="ns5:Afrapportering" minOccurs="0"/>
                <xsd:element ref="ns3:Kontaktpersoner" minOccurs="0"/>
                <xsd:element ref="ns3:Skribenter" minOccurs="0"/>
                <xsd:element ref="ns5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62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3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4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5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6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7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8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9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70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812e8-f9bc-41f9-81fe-376cdc75b74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4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9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80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47be7-e242-49d7-8745-326dae84948d" elementFormDefault="qualified">
    <xsd:import namespace="http://schemas.microsoft.com/office/2006/documentManagement/types"/>
    <xsd:import namespace="http://schemas.microsoft.com/office/infopath/2007/PartnerControls"/>
    <xsd:element name="Arkiveringsdato" ma:index="37" ma:displayName="Arkiveringsdato" ma:format="DateOnly" ma:internalName="Arkiv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588c0-7973-4e94-9268-ac25c5a8e9a5" elementFormDefault="qualified">
    <xsd:import namespace="http://schemas.microsoft.com/office/2006/documentManagement/types"/>
    <xsd:import namespace="http://schemas.microsoft.com/office/infopath/2007/PartnerControls"/>
    <xsd:element name="WebInfoSubjects" ma:index="55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6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7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8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71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5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6" nillable="true" ma:displayName="Bevillingsår" ma:decimals="0" ma:internalName="FinanceYear">
      <xsd:simpleType>
        <xsd:restriction base="dms:Number"/>
      </xsd:simpleType>
    </xsd:element>
    <xsd:element name="WebInfoLawCodes" ma:index="77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8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81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60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2" nillable="true" ma:displayName="Taxonomy Catch All Column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3" nillable="true" ma:displayName="Taxonomy Catch All Column1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E583C-2232-49E6-96E6-71669920A1AA}"/>
</file>

<file path=customXml/itemProps2.xml><?xml version="1.0" encoding="utf-8"?>
<ds:datastoreItem xmlns:ds="http://schemas.openxmlformats.org/officeDocument/2006/customXml" ds:itemID="{59DE878D-5478-46B3-89B5-16993630A9DA}"/>
</file>

<file path=customXml/itemProps3.xml><?xml version="1.0" encoding="utf-8"?>
<ds:datastoreItem xmlns:ds="http://schemas.openxmlformats.org/officeDocument/2006/customXml" ds:itemID="{43DD2246-D2A3-4BF5-929E-37FCEDAF0C9F}"/>
</file>

<file path=customXml/itemProps4.xml><?xml version="1.0" encoding="utf-8"?>
<ds:datastoreItem xmlns:ds="http://schemas.openxmlformats.org/officeDocument/2006/customXml" ds:itemID="{DC55780B-9F6D-44F2-9984-77FAB3196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15</vt:i4>
      </vt:variant>
    </vt:vector>
  </HeadingPairs>
  <TitlesOfParts>
    <vt:vector size="28" baseType="lpstr">
      <vt:lpstr>Grundoplysninger</vt:lpstr>
      <vt:lpstr>Log</vt:lpstr>
      <vt:lpstr>Handlingsplan</vt:lpstr>
      <vt:lpstr>Slæt &amp; aftale kalender</vt:lpstr>
      <vt:lpstr>Opfølgning</vt:lpstr>
      <vt:lpstr>Marktjekliste - Græs</vt:lpstr>
      <vt:lpstr>Marktjekliste - Majs</vt:lpstr>
      <vt:lpstr>Mål for udbytte &amp; kvalitet</vt:lpstr>
      <vt:lpstr>Udvikling - udbytter &amp; kvalitet</vt:lpstr>
      <vt:lpstr>Udbytter - snitter - markniveau</vt:lpstr>
      <vt:lpstr>Udbytter - læs - markniveau</vt:lpstr>
      <vt:lpstr>Udbytteudtræk</vt:lpstr>
      <vt:lpstr>Ark1</vt:lpstr>
      <vt:lpstr>Grundoplysninger!Udskriftsområde</vt:lpstr>
      <vt:lpstr>Handlingsplan!Udskriftsområde</vt:lpstr>
      <vt:lpstr>Log!Udskriftsområde</vt:lpstr>
      <vt:lpstr>'Marktjekliste - Græs'!Udskriftsområde</vt:lpstr>
      <vt:lpstr>'Marktjekliste - Majs'!Udskriftsområde</vt:lpstr>
      <vt:lpstr>'Mål for udbytte &amp; kvalitet'!Udskriftsområde</vt:lpstr>
      <vt:lpstr>Opfølgning!Udskriftsområde</vt:lpstr>
      <vt:lpstr>'Slæt &amp; aftale kalender'!Udskriftsområde</vt:lpstr>
      <vt:lpstr>'Udbytter - læs - markniveau'!Udskriftsområde</vt:lpstr>
      <vt:lpstr>'Udbytter - snitter - markniveau'!Udskriftsområde</vt:lpstr>
      <vt:lpstr>Udbytteudtræk!Udskriftsområde</vt:lpstr>
      <vt:lpstr>'Udvikling - udbytter &amp; kvalitet'!Udskriftsområde</vt:lpstr>
      <vt:lpstr>'Udbytter - læs - markniveau'!Udskriftstitler</vt:lpstr>
      <vt:lpstr>'Udbytter - snitter - markniveau'!Udskriftstitler</vt:lpstr>
      <vt:lpstr>'Udvikling - udbytter &amp; kvalitet'!Udskriftstitler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Vibeke Duchwaider - Heden &amp; Fjorden</dc:creator>
  <cp:lastModifiedBy>Peter Hvid Laursen</cp:lastModifiedBy>
  <cp:lastPrinted>2018-04-24T18:07:37Z</cp:lastPrinted>
  <dcterms:created xsi:type="dcterms:W3CDTF">2017-01-09T14:39:09Z</dcterms:created>
  <dcterms:modified xsi:type="dcterms:W3CDTF">2018-06-25T06:42:39Z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0x010100C568DB52D9D0A14D9B2FDCC96666E9F2007948130EC3DB064584E219954237AF3900242457EFB8B24247815D688C526CD44D00C26A9DBCB02B5C4DA1F017B836C045C00060750ADE2E6249BABB5C6118FC133DE800B6E1A9893ABA4670B08C14B9C53A30D30046762DF7D945A64DA1090C1E7BEAAD3A</vt:lpwstr>
  </property>
  <property fmtid="{D5CDD505-2E9C-101B-9397-08002B2CF9AE}" pid="3" name="AllowComments">
    <vt:bool>true</vt:bool>
  </property>
  <property fmtid="{D5CDD505-2E9C-101B-9397-08002B2CF9AE}" pid="4" name="DisplayComments">
    <vt:bool>true</vt:bool>
  </property>
  <property fmtid="{D5CDD505-2E9C-101B-9397-08002B2CF9AE}" pid="6" name="_dlc_DocIdItemGuid">
    <vt:lpwstr>4acab88f-1cc4-4733-a48a-cb908bb70703</vt:lpwstr>
  </property>
  <property fmtid="{D5CDD505-2E9C-101B-9397-08002B2CF9AE}" pid="7" name="Taksonomi">
    <vt:lpwstr/>
  </property>
</Properties>
</file>